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827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28680" yWindow="-120" windowWidth="20730" windowHeight="11160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Input'!$A$1:$H$63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<sst xmlns="http://schemas.openxmlformats.org/spreadsheetml/2006/main" count="102" uniqueCount="52">
  <si>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</si>
  <si>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</si>
  <si>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</si>
  <si>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</si>
  <si>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</si>
  <si>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</si>
  <si>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</si>
  <si>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</si>
  <si>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</si>
  <si>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</si>
  <si>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</si>
  <si>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</si>
  <si>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</si>
  <si>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</si>
  <si>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</si>
  <si>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</si>
  <si>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</si>
  <si>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</si>
  <si>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</si>
  <si>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</si>
  <si>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</si>
  <si>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</si>
  <si>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</si>
  <si>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</si>
  <si>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</si>
  <si>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</si>
  <si>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</si>
  <si>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</si>
  <si>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</si>
  <si>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</si>
  <si>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</si>
  <si>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</si>
  <si>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</si>
  <si>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</si>
  <si>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</si>
  <si>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</si>
  <si>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</si>
  <si>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</si>
  <si>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</si>
  <si>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</si>
  <si>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</si>
  <si>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</si>
  <si>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</si>
  <si>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</si>
  <si>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</si>
  <si>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</si>
  <si>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</si>
  <si>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</si>
  <si>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</si>
  <si>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Collections of Oct, Nov Dec and</t>
  </si>
  <si>
    <t xml:space="preserve"> Jan of the prior fiscal year</t>
  </si>
  <si>
    <t xml:space="preserve"> Jan of the current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</si>
</sst>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8080"/>
      <name val="Calibri"/>
      <family val="2"/>
    </font>
    <font>
      <sz val="11"/>
      <color rgb="FF000000"/>
      <name val="Calibri"/>
      <family val="2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0" fillId="6" borderId="0" xfId="0" applyFill="1"/>
    <xf numFmtId="166" fontId="25" fillId="7" borderId="6" xfId="0" applyNumberFormat="1" applyFont="1" applyFill="1" applyBorder="1" applyAlignment="1">
      <alignment horizontal="center"/>
    </xf>
    <xf numFmtId="166" fontId="0" fillId="6" borderId="0" xfId="16" applyNumberFormat="1" applyFont="1" applyFill="1" applyAlignment="1">
      <alignment/>
    </xf>
    <xf numFmtId="0" fontId="26" fillId="6" borderId="0" xfId="0" applyFont="1" applyFill="1"/>
    <xf numFmtId="0" fontId="26" fillId="6" borderId="0" xfId="0" applyFont="1" applyFill="1" applyAlignment="1">
      <alignment vertical="top"/>
    </xf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7" xfId="0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165" fontId="3" fillId="0" borderId="9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62288476"/>
        <c:axId val="11448625"/>
      </c:barChart>
      <c:dateAx>
        <c:axId val="622884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448625"/>
        <c:crosses val="autoZero"/>
        <c:auto val="1"/>
        <c:lblOffset val="100"/>
        <c:baseTimeUnit val="months"/>
        <c:noMultiLvlLbl val="0"/>
      </c:dateAx>
      <c:valAx>
        <c:axId val="1144862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228847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39940586"/>
        <c:axId val="58556647"/>
      </c:barChart>
      <c:dateAx>
        <c:axId val="3994058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8556647"/>
        <c:crosses val="autoZero"/>
        <c:auto val="1"/>
        <c:lblOffset val="100"/>
        <c:baseTimeUnit val="months"/>
        <c:noMultiLvlLbl val="0"/>
      </c:dateAx>
      <c:valAx>
        <c:axId val="5855664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994058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7332534"/>
        <c:axId val="61048809"/>
      </c:barChart>
      <c:dateAx>
        <c:axId val="73325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1048809"/>
        <c:crosses val="autoZero"/>
        <c:auto val="1"/>
        <c:lblOffset val="100"/>
        <c:baseTimeUnit val="months"/>
        <c:noMultiLvlLbl val="0"/>
      </c:dateAx>
      <c:valAx>
        <c:axId val="6104880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733253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10542679"/>
        <c:axId val="8301331"/>
      </c:barChart>
      <c:dateAx>
        <c:axId val="10542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8301331"/>
        <c:crosses val="autoZero"/>
        <c:auto val="1"/>
        <c:lblOffset val="100"/>
        <c:baseTimeUnit val="months"/>
        <c:noMultiLvlLbl val="0"/>
      </c:dateAx>
      <c:valAx>
        <c:axId val="830133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054267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1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60">
        <v>43881</v>
      </c>
      <c r="E28" s="60"/>
      <c r="F28" s="50"/>
      <c r="G28" s="60">
        <v>43910</v>
      </c>
      <c r="H28" s="60"/>
      <c r="I28" s="50"/>
      <c r="J28" s="60">
        <v>43941</v>
      </c>
      <c r="K28" s="60"/>
      <c r="L28" s="50"/>
      <c r="M28" s="60">
        <v>43971</v>
      </c>
      <c r="N28" s="60"/>
      <c r="O28" s="50"/>
      <c r="P28" s="60">
        <v>44002</v>
      </c>
      <c r="Q28" s="60"/>
      <c r="R28" s="16"/>
      <c r="S28" s="60">
        <v>44032</v>
      </c>
      <c r="T28" s="60"/>
      <c r="U28" s="16"/>
      <c r="V28" s="60">
        <v>44063</v>
      </c>
      <c r="W28" s="60"/>
      <c r="X28" s="11"/>
      <c r="Y28" s="60">
        <v>44094</v>
      </c>
      <c r="Z28" s="60"/>
      <c r="AA28" s="11"/>
      <c r="AB28" s="60">
        <v>44124</v>
      </c>
      <c r="AC28" s="60"/>
      <c r="AD28" s="11"/>
      <c r="AE28" s="60">
        <v>44155</v>
      </c>
      <c r="AF28" s="60"/>
      <c r="AG28" s="11"/>
      <c r="AH28" s="60">
        <v>44185</v>
      </c>
      <c r="AI28" s="60"/>
      <c r="AJ28" s="60">
        <v>44216</v>
      </c>
      <c r="AK28" s="60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9" t="e">
        <f>E32/D32-1</f>
        <v>#DIV/0!</v>
      </c>
      <c r="E33" s="59"/>
      <c r="F33" s="19"/>
      <c r="G33" s="59" t="e">
        <f>H32/G32-1</f>
        <v>#DIV/0!</v>
      </c>
      <c r="H33" s="59"/>
      <c r="I33" s="19"/>
      <c r="J33" s="59" t="e">
        <f>K32/J32-1</f>
        <v>#DIV/0!</v>
      </c>
      <c r="K33" s="59"/>
      <c r="L33" s="19"/>
      <c r="M33" s="59" t="e">
        <f>N32/M32-1</f>
        <v>#DIV/0!</v>
      </c>
      <c r="N33" s="59"/>
      <c r="O33" s="19"/>
      <c r="P33" s="59" t="e">
        <f>Q32/P32-1</f>
        <v>#DIV/0!</v>
      </c>
      <c r="Q33" s="59"/>
      <c r="R33" s="19"/>
      <c r="S33" s="59" t="e">
        <f>T32/S32-1</f>
        <v>#DIV/0!</v>
      </c>
      <c r="T33" s="59"/>
      <c r="U33" s="19"/>
      <c r="V33" s="59" t="e">
        <f>W32/V32-1</f>
        <v>#DIV/0!</v>
      </c>
      <c r="W33" s="59"/>
      <c r="X33" s="11"/>
      <c r="Y33" s="59" t="e">
        <f>Z32/Y32-1</f>
        <v>#DIV/0!</v>
      </c>
      <c r="Z33" s="59"/>
      <c r="AA33" s="28"/>
      <c r="AB33" s="59" t="e">
        <f>AC32/AB32-1</f>
        <v>#DIV/0!</v>
      </c>
      <c r="AC33" s="59"/>
      <c r="AD33" s="11"/>
      <c r="AE33" s="59" t="e">
        <f>AF32/AE32-1</f>
        <v>#DIV/0!</v>
      </c>
      <c r="AF33" s="59"/>
      <c r="AG33" s="11"/>
      <c r="AH33" s="59" t="e">
        <f>AI32/AH32-1</f>
        <v>#DIV/0!</v>
      </c>
      <c r="AI33" s="59"/>
      <c r="AJ33" s="61" t="e">
        <f>AK32/AJ32-1</f>
        <v>#DIV/0!</v>
      </c>
      <c r="AK33" s="62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8" t="s">
        <v>16</v>
      </c>
      <c r="B47" s="58"/>
      <c r="C47" s="58"/>
      <c r="D47" s="58"/>
      <c r="E47" s="58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1"/>
  <sheetViews>
    <sheetView showGridLines="0" view="pageBreakPreview" zoomScale="60" zoomScaleNormal="100" workbookViewId="0" topLeftCell="A1">
      <selection pane="topLeft" activeCell="C70" sqref="C70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8" t="s">
        <v>14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73" t="str">
        <f>C8</f>
        <v>Woonsocket Water Division</v>
      </c>
      <c r="B5" s="73"/>
      <c r="C5" s="73"/>
      <c r="D5" s="73"/>
      <c r="E5" s="73"/>
      <c r="F5" s="73"/>
      <c r="G5" s="73"/>
      <c r="H5" s="7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73"/>
      <c r="B6" s="73"/>
      <c r="C6" s="73"/>
      <c r="D6" s="73"/>
      <c r="E6" s="73"/>
      <c r="F6" s="73"/>
      <c r="G6" s="73"/>
      <c r="H6" s="7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74" t="s">
        <v>42</v>
      </c>
      <c r="B7" s="74"/>
      <c r="C7" s="74"/>
      <c r="D7" s="74"/>
      <c r="E7" s="74"/>
      <c r="F7" s="74"/>
      <c r="G7" s="74"/>
      <c r="H7" s="7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71" t="s">
        <v>48</v>
      </c>
      <c r="D8" s="71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71" t="s">
        <v>37</v>
      </c>
      <c r="D9" s="71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71" t="s">
        <v>36</v>
      </c>
      <c r="D10" s="71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70" t="str">
        <f>"Input Customer Demand ("&amp;C9&amp;")"</f>
        <v>Input Customer Demand (Kgal)</v>
      </c>
      <c r="C14" s="70"/>
      <c r="D14" s="70"/>
      <c r="E14" s="70"/>
      <c r="F14" s="70"/>
      <c r="G14" s="70"/>
      <c r="H14" s="7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5" t="s">
        <v>9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72" t="s">
        <v>11</v>
      </c>
      <c r="C16" s="72"/>
      <c r="D16" s="72"/>
      <c r="E16" s="34"/>
      <c r="F16" s="72" t="s">
        <v>10</v>
      </c>
      <c r="G16" s="72"/>
      <c r="H16" s="72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6"/>
      <c r="C34" s="66"/>
      <c r="D34" s="66"/>
      <c r="E34" s="66"/>
      <c r="F34" s="66"/>
      <c r="G34" s="66"/>
      <c r="H34" s="66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70" t="str">
        <f>"Input Water Produced ("&amp;C10&amp;")"</f>
        <v>Input Water Produced (MG)</v>
      </c>
      <c r="C36" s="70"/>
      <c r="D36" s="70"/>
      <c r="E36" s="70"/>
      <c r="F36" s="70"/>
      <c r="G36" s="70"/>
      <c r="H36" s="70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5" t="s">
        <v>13</v>
      </c>
      <c r="C37" s="65"/>
      <c r="D37" s="65"/>
      <c r="E37" s="65"/>
      <c r="F37" s="65"/>
      <c r="G37" s="65"/>
      <c r="H37" s="6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28"/>
      <c r="H62" s="28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32"/>
      <c r="D63" s="28" t="s">
        <v>43</v>
      </c>
      <c r="E63" s="28"/>
      <c r="F63" s="28"/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2"/>
      <c r="B64" s="32"/>
      <c r="C64" s="32"/>
      <c r="D64" s="28"/>
      <c r="E64" s="28"/>
      <c r="F64" s="28"/>
      <c r="G64" s="28"/>
      <c r="H64" s="28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4:71" ht="14.4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9:71" ht="14.4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9:71" ht="14.4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9:71" ht="14.4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65">
      <selection pane="topLeft" activeCell="L62" sqref="L62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8.5" customHeight="1">
      <c r="A2" s="74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6.25" customHeight="1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44562</v>
      </c>
      <c r="E11" s="26">
        <v>1337074.95</v>
      </c>
      <c r="G11" s="26">
        <v>227279.54</v>
      </c>
      <c r="I11" s="26">
        <v>0</v>
      </c>
      <c r="K11" s="26">
        <v>656856.63</v>
      </c>
      <c r="M11" s="26">
        <f>SUM(E11:K11)</f>
        <v>2221211.12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44531</v>
      </c>
      <c r="E15" s="26">
        <v>0</v>
      </c>
      <c r="G15" s="26">
        <v>372160.36</v>
      </c>
      <c r="I15" s="26">
        <v>0</v>
      </c>
      <c r="K15" s="26">
        <v>717367.45</v>
      </c>
      <c r="M15" s="26">
        <f>SUM(E15:K15)</f>
        <v>1089527.81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44197</v>
      </c>
      <c r="E19" s="26">
        <v>2025495</v>
      </c>
      <c r="G19" s="26">
        <v>441325.63</v>
      </c>
      <c r="I19" s="26">
        <v>0</v>
      </c>
      <c r="K19" s="26">
        <v>619179.17000000004</v>
      </c>
      <c r="M19" s="26">
        <f>SUM(E19:K19)</f>
        <v>3085999.80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44166</v>
      </c>
      <c r="E23" s="26">
        <v>0</v>
      </c>
      <c r="G23" s="26">
        <v>1472652</v>
      </c>
      <c r="I23" s="26">
        <v>0</v>
      </c>
      <c r="K23" s="26">
        <v>702163</v>
      </c>
      <c r="M23" s="26">
        <f>SUM(E23:K23)</f>
        <v>2174815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8"/>
      <c r="AD33" s="69"/>
      <c r="AE33" s="69"/>
      <c r="AF33" s="69"/>
      <c r="AG33" s="69"/>
      <c r="AH33" s="69"/>
      <c r="AI33" s="69"/>
      <c r="AJ33" s="69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9"/>
      <c r="AD34" s="69"/>
      <c r="AE34" s="69"/>
      <c r="AF34" s="69"/>
      <c r="AG34" s="69"/>
      <c r="AH34" s="69"/>
      <c r="AI34" s="69"/>
      <c r="AJ34" s="69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9"/>
      <c r="AD35" s="69"/>
      <c r="AE35" s="69"/>
      <c r="AF35" s="69"/>
      <c r="AG35" s="69"/>
      <c r="AH35" s="69"/>
      <c r="AI35" s="69"/>
      <c r="AJ35" s="69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9"/>
      <c r="AD36" s="69"/>
      <c r="AE36" s="69"/>
      <c r="AF36" s="69"/>
      <c r="AG36" s="69"/>
      <c r="AH36" s="69"/>
      <c r="AI36" s="69"/>
      <c r="AJ36" s="69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73"/>
      <c r="AD37" s="73"/>
      <c r="AE37" s="73"/>
      <c r="AF37" s="73"/>
      <c r="AG37" s="73"/>
      <c r="AH37" s="73"/>
      <c r="AI37" s="73"/>
      <c r="AJ37" s="73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73"/>
      <c r="AD38" s="73"/>
      <c r="AE38" s="73"/>
      <c r="AF38" s="73"/>
      <c r="AG38" s="73"/>
      <c r="AH38" s="73"/>
      <c r="AI38" s="73"/>
      <c r="AJ38" s="73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v>44562</v>
      </c>
      <c r="D53" s="25"/>
      <c r="E53" s="26">
        <f>G15+K15-G11-K11+1950142-E11</f>
        <v>818458.69000000018</v>
      </c>
      <c r="F53" s="25"/>
      <c r="G53" s="52">
        <v>44531</v>
      </c>
      <c r="H53" s="25"/>
      <c r="I53" s="26">
        <v>236895.78000000003</v>
      </c>
      <c r="K53" s="55">
        <f>2350754.29+E53</f>
        <v>3169212.9800000004</v>
      </c>
      <c r="L53" s="56" t="s">
        <v>49</v>
      </c>
      <c r="M53" s="53"/>
      <c r="N53" s="53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53"/>
      <c r="L54" s="56" t="s">
        <v>51</v>
      </c>
      <c r="M54" s="53"/>
      <c r="N54" s="53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53"/>
      <c r="L55" s="53"/>
      <c r="M55" s="53"/>
      <c r="N55" s="53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53"/>
      <c r="L56" s="53"/>
      <c r="M56" s="53"/>
      <c r="N56" s="53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53"/>
      <c r="L57" s="53"/>
      <c r="M57" s="53"/>
      <c r="N57" s="53"/>
      <c r="T57" s="30"/>
      <c r="U57" s="30"/>
      <c r="V57" s="30"/>
    </row>
    <row r="58" spans="3:22" ht="14.4">
      <c r="C58" s="52">
        <v>44197</v>
      </c>
      <c r="D58" s="25"/>
      <c r="E58" s="54">
        <v>1123030</v>
      </c>
      <c r="F58" s="25"/>
      <c r="G58" s="52">
        <v>44166</v>
      </c>
      <c r="H58" s="25"/>
      <c r="I58" s="26">
        <v>1941766.88</v>
      </c>
      <c r="J58" s="25"/>
      <c r="K58" s="55">
        <v>3246852</v>
      </c>
      <c r="L58" s="56" t="s">
        <v>49</v>
      </c>
      <c r="M58" s="53"/>
      <c r="N58" s="53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53"/>
      <c r="L59" s="57" t="s">
        <v>50</v>
      </c>
      <c r="M59" s="53"/>
      <c r="N59" s="53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2022-02-15T14:24:15Z</dcterms:created>
  <dcterms:modified xsi:type="dcterms:W3CDTF">2022-02-15T14:24:15Z</dcterms:modified>
  <cp:category/>
  <cp:contentType/>
  <cp:contentStatus/>
  <cp:revision>1</cp:revision>
</cp:coreProperties>
</file>