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wtucketwater.sharepoint.com/sites/Finance2/Shared Documents/PUC COVID 19 IMPACT REPORTS/"/>
    </mc:Choice>
  </mc:AlternateContent>
  <xr:revisionPtr revIDLastSave="241" documentId="8_{0670D566-3030-433E-A5D5-0D8D87F3BF6A}" xr6:coauthVersionLast="47" xr6:coauthVersionMax="47" xr10:uidLastSave="{0562B4E5-EDA3-49D5-AA37-2A728D6FBA99}"/>
  <bookViews>
    <workbookView xWindow="2508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period4">'Financial Input'!$G$232</definedName>
    <definedName name="period5">'Financial Input'!$H$232</definedName>
    <definedName name="_xlnm.Print_Area" localSheetId="1">'Demand Input'!$A$1:$I$58</definedName>
    <definedName name="_xlnm.Print_Area" localSheetId="2">'Financial Input'!$A$1:$P$281</definedName>
    <definedName name="_xlnm.Print_Area" localSheetId="0">Summary!$A$1:$AM$62</definedName>
    <definedName name="TODAY">'Financial Input'!$AJ$1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4" i="4" l="1"/>
  <c r="D214" i="4" s="1"/>
  <c r="C215" i="4"/>
  <c r="D215" i="4" s="1"/>
  <c r="C216" i="4"/>
  <c r="D216" i="4" s="1"/>
  <c r="C217" i="4"/>
  <c r="D217" i="4" s="1"/>
  <c r="C175" i="4"/>
  <c r="D175" i="4" s="1"/>
  <c r="C176" i="4"/>
  <c r="D176" i="4" s="1"/>
  <c r="C177" i="4"/>
  <c r="D177" i="4" s="1"/>
  <c r="C178" i="4"/>
  <c r="D178" i="4" s="1"/>
  <c r="C136" i="4"/>
  <c r="D136" i="4" s="1"/>
  <c r="C137" i="4"/>
  <c r="D137" i="4" s="1"/>
  <c r="C138" i="4"/>
  <c r="D138" i="4" s="1"/>
  <c r="C139" i="4"/>
  <c r="D139" i="4" s="1"/>
  <c r="C97" i="4"/>
  <c r="D97" i="4" s="1"/>
  <c r="C98" i="4"/>
  <c r="D98" i="4" s="1"/>
  <c r="C99" i="4"/>
  <c r="D99" i="4" s="1"/>
  <c r="C100" i="4"/>
  <c r="D100" i="4" s="1"/>
  <c r="G139" i="5"/>
  <c r="C139" i="5"/>
  <c r="O8" i="5"/>
  <c r="G142" i="5"/>
  <c r="C142" i="5"/>
  <c r="O11" i="5"/>
  <c r="G145" i="5"/>
  <c r="C145" i="5"/>
  <c r="O14" i="5"/>
  <c r="G148" i="5" l="1"/>
  <c r="C148" i="5"/>
  <c r="O17" i="5"/>
  <c r="K59" i="4"/>
  <c r="H59" i="4"/>
  <c r="K58" i="4"/>
  <c r="H58" i="4"/>
  <c r="K57" i="4"/>
  <c r="H57" i="4"/>
  <c r="G154" i="5"/>
  <c r="C154" i="5"/>
  <c r="O23" i="5"/>
  <c r="G151" i="5" l="1"/>
  <c r="C151" i="5"/>
  <c r="O20" i="5"/>
  <c r="B200" i="4"/>
  <c r="C212" i="4" s="1"/>
  <c r="D212" i="4" s="1"/>
  <c r="B201" i="4"/>
  <c r="C213" i="4" s="1"/>
  <c r="D213" i="4" s="1"/>
  <c r="B202" i="4"/>
  <c r="B203" i="4"/>
  <c r="B204" i="4"/>
  <c r="B205" i="4"/>
  <c r="B206" i="4"/>
  <c r="B207" i="4"/>
  <c r="B208" i="4"/>
  <c r="B209" i="4"/>
  <c r="B210" i="4"/>
  <c r="B188" i="4"/>
  <c r="B189" i="4"/>
  <c r="B190" i="4"/>
  <c r="B191" i="4"/>
  <c r="B192" i="4"/>
  <c r="B193" i="4"/>
  <c r="B194" i="4"/>
  <c r="B195" i="4"/>
  <c r="B196" i="4"/>
  <c r="B197" i="4"/>
  <c r="B198" i="4"/>
  <c r="B187" i="4"/>
  <c r="B199" i="4"/>
  <c r="C211" i="4" s="1"/>
  <c r="D211" i="4" s="1"/>
  <c r="C188" i="4"/>
  <c r="C189" i="4"/>
  <c r="C190" i="4"/>
  <c r="C191" i="4"/>
  <c r="C192" i="4"/>
  <c r="C193" i="4"/>
  <c r="C194" i="4"/>
  <c r="C195" i="4"/>
  <c r="C196" i="4"/>
  <c r="C197" i="4"/>
  <c r="C198" i="4"/>
  <c r="C187" i="4"/>
  <c r="B172" i="4"/>
  <c r="B161" i="4"/>
  <c r="C173" i="4" s="1"/>
  <c r="D173" i="4" s="1"/>
  <c r="B162" i="4"/>
  <c r="C174" i="4" s="1"/>
  <c r="D174" i="4" s="1"/>
  <c r="B163" i="4"/>
  <c r="B164" i="4"/>
  <c r="B165" i="4"/>
  <c r="B166" i="4"/>
  <c r="B167" i="4"/>
  <c r="B168" i="4"/>
  <c r="B169" i="4"/>
  <c r="B170" i="4"/>
  <c r="B171" i="4"/>
  <c r="B160" i="4"/>
  <c r="C172" i="4" s="1"/>
  <c r="B149" i="4"/>
  <c r="C161" i="4" s="1"/>
  <c r="B150" i="4"/>
  <c r="C162" i="4" s="1"/>
  <c r="B151" i="4"/>
  <c r="C163" i="4" s="1"/>
  <c r="B152" i="4"/>
  <c r="C164" i="4" s="1"/>
  <c r="B153" i="4"/>
  <c r="C165" i="4" s="1"/>
  <c r="B154" i="4"/>
  <c r="C166" i="4" s="1"/>
  <c r="B155" i="4"/>
  <c r="B156" i="4"/>
  <c r="C168" i="4" s="1"/>
  <c r="B157" i="4"/>
  <c r="C169" i="4" s="1"/>
  <c r="B158" i="4"/>
  <c r="C170" i="4" s="1"/>
  <c r="B159" i="4"/>
  <c r="C171" i="4" s="1"/>
  <c r="B148" i="4"/>
  <c r="C160" i="4" s="1"/>
  <c r="C167" i="4"/>
  <c r="C149" i="4"/>
  <c r="C150" i="4"/>
  <c r="C151" i="4"/>
  <c r="C152" i="4"/>
  <c r="C153" i="4"/>
  <c r="C154" i="4"/>
  <c r="C155" i="4"/>
  <c r="C156" i="4"/>
  <c r="C157" i="4"/>
  <c r="C158" i="4"/>
  <c r="C159" i="4"/>
  <c r="C148" i="4"/>
  <c r="B133" i="4"/>
  <c r="B122" i="4"/>
  <c r="C134" i="4" s="1"/>
  <c r="D134" i="4" s="1"/>
  <c r="B123" i="4"/>
  <c r="C135" i="4" s="1"/>
  <c r="D135" i="4" s="1"/>
  <c r="B124" i="4"/>
  <c r="B125" i="4"/>
  <c r="B126" i="4"/>
  <c r="B127" i="4"/>
  <c r="B128" i="4"/>
  <c r="B129" i="4"/>
  <c r="B130" i="4"/>
  <c r="B131" i="4"/>
  <c r="B132" i="4"/>
  <c r="B121" i="4"/>
  <c r="C133" i="4" s="1"/>
  <c r="B110" i="4"/>
  <c r="C122" i="4" s="1"/>
  <c r="B111" i="4"/>
  <c r="C123" i="4" s="1"/>
  <c r="B112" i="4"/>
  <c r="C124" i="4" s="1"/>
  <c r="B113" i="4"/>
  <c r="C125" i="4" s="1"/>
  <c r="B114" i="4"/>
  <c r="C126" i="4" s="1"/>
  <c r="B115" i="4"/>
  <c r="C127" i="4" s="1"/>
  <c r="B116" i="4"/>
  <c r="C128" i="4" s="1"/>
  <c r="B117" i="4"/>
  <c r="C129" i="4" s="1"/>
  <c r="B118" i="4"/>
  <c r="C130" i="4" s="1"/>
  <c r="B119" i="4"/>
  <c r="C131" i="4" s="1"/>
  <c r="B120" i="4"/>
  <c r="C132" i="4" s="1"/>
  <c r="B109" i="4"/>
  <c r="C121" i="4" s="1"/>
  <c r="C110" i="4"/>
  <c r="C111" i="4"/>
  <c r="C112" i="4"/>
  <c r="C113" i="4"/>
  <c r="C114" i="4"/>
  <c r="C115" i="4"/>
  <c r="C116" i="4"/>
  <c r="C117" i="4"/>
  <c r="C118" i="4"/>
  <c r="C119" i="4"/>
  <c r="C120" i="4"/>
  <c r="B94" i="4"/>
  <c r="G160" i="5"/>
  <c r="C160" i="5"/>
  <c r="O29" i="5"/>
  <c r="G163" i="5"/>
  <c r="C163" i="5"/>
  <c r="O32" i="5"/>
  <c r="D132" i="4" l="1"/>
  <c r="D124" i="4"/>
  <c r="D172" i="4"/>
  <c r="D131" i="4"/>
  <c r="D123" i="4"/>
  <c r="D128" i="4"/>
  <c r="D125" i="4"/>
  <c r="D133" i="4"/>
  <c r="D127" i="4"/>
  <c r="D126" i="4"/>
  <c r="D130" i="4"/>
  <c r="D122" i="4"/>
  <c r="D129" i="4"/>
  <c r="G166" i="5"/>
  <c r="C166" i="5"/>
  <c r="O35" i="5"/>
  <c r="C71" i="4" l="1"/>
  <c r="C72" i="4"/>
  <c r="C73" i="4"/>
  <c r="C74" i="4"/>
  <c r="C75" i="4"/>
  <c r="C76" i="4"/>
  <c r="C77" i="4"/>
  <c r="C78" i="4"/>
  <c r="C79" i="4"/>
  <c r="C80" i="4"/>
  <c r="C81" i="4"/>
  <c r="B93" i="4"/>
  <c r="G157" i="5" l="1"/>
  <c r="C157" i="5"/>
  <c r="O26" i="5"/>
  <c r="AH60" i="4"/>
  <c r="P60" i="4"/>
  <c r="J60" i="4"/>
  <c r="G60" i="4"/>
  <c r="AL60" i="4"/>
  <c r="AI60" i="4"/>
  <c r="AF60" i="4"/>
  <c r="Q60" i="4"/>
  <c r="N60" i="4"/>
  <c r="M60" i="4"/>
  <c r="K60" i="4"/>
  <c r="H60" i="4"/>
  <c r="E60" i="4"/>
  <c r="E43" i="4"/>
  <c r="D43" i="4"/>
  <c r="E52" i="4"/>
  <c r="D52" i="4"/>
  <c r="B91" i="4"/>
  <c r="B92" i="4"/>
  <c r="B90" i="4"/>
  <c r="AH61" i="4" l="1"/>
  <c r="AK60" i="4"/>
  <c r="AK61" i="4" s="1"/>
  <c r="M61" i="4"/>
  <c r="AE60" i="4"/>
  <c r="AE61" i="4" s="1"/>
  <c r="J61" i="4"/>
  <c r="P61" i="4"/>
  <c r="G61" i="4"/>
  <c r="D60" i="4"/>
  <c r="F60" i="4" s="1"/>
  <c r="G169" i="5"/>
  <c r="C169" i="5"/>
  <c r="O38" i="5"/>
  <c r="Y60" i="4" l="1"/>
  <c r="AB60" i="4"/>
  <c r="D61" i="4"/>
  <c r="B89" i="4"/>
  <c r="G175" i="5" l="1"/>
  <c r="C175" i="5"/>
  <c r="O44" i="5"/>
  <c r="AI52" i="4"/>
  <c r="AF52" i="4"/>
  <c r="AC52" i="4"/>
  <c r="Z52" i="4"/>
  <c r="Q52" i="4"/>
  <c r="S52" i="4"/>
  <c r="V52" i="4"/>
  <c r="V43" i="4"/>
  <c r="W43" i="4"/>
  <c r="AL52" i="4"/>
  <c r="AK52" i="4"/>
  <c r="AH52" i="4"/>
  <c r="AE52" i="4"/>
  <c r="AB52" i="4"/>
  <c r="Y52" i="4"/>
  <c r="P52" i="4"/>
  <c r="N52" i="4"/>
  <c r="M52" i="4"/>
  <c r="K52" i="4"/>
  <c r="J52" i="4"/>
  <c r="H52" i="4"/>
  <c r="G52" i="4"/>
  <c r="F52" i="4"/>
  <c r="AL43" i="4"/>
  <c r="AK43" i="4"/>
  <c r="AI43" i="4"/>
  <c r="AH43" i="4"/>
  <c r="AF43" i="4"/>
  <c r="AE43" i="4"/>
  <c r="AC43" i="4"/>
  <c r="AB43" i="4"/>
  <c r="Z43" i="4"/>
  <c r="Y43" i="4"/>
  <c r="T43" i="4"/>
  <c r="S43" i="4"/>
  <c r="Q43" i="4"/>
  <c r="P43" i="4"/>
  <c r="N43" i="4"/>
  <c r="M43" i="4"/>
  <c r="K43" i="4"/>
  <c r="J43" i="4"/>
  <c r="H43" i="4"/>
  <c r="G43" i="4"/>
  <c r="F43" i="4"/>
  <c r="G172" i="5"/>
  <c r="C172" i="5"/>
  <c r="O41" i="5"/>
  <c r="C200" i="4"/>
  <c r="C201" i="4"/>
  <c r="C202" i="4"/>
  <c r="C203" i="4"/>
  <c r="C204" i="4"/>
  <c r="C205" i="4"/>
  <c r="C207" i="4"/>
  <c r="C208" i="4"/>
  <c r="C209" i="4"/>
  <c r="C210" i="4"/>
  <c r="D210" i="4" s="1"/>
  <c r="D171" i="4"/>
  <c r="B83" i="4"/>
  <c r="C95" i="4" s="1"/>
  <c r="D95" i="4" s="1"/>
  <c r="B84" i="4"/>
  <c r="C96" i="4" s="1"/>
  <c r="D96" i="4" s="1"/>
  <c r="B85" i="4"/>
  <c r="B86" i="4"/>
  <c r="B87" i="4"/>
  <c r="B88" i="4"/>
  <c r="B82" i="4"/>
  <c r="C94" i="4" s="1"/>
  <c r="D94" i="4" s="1"/>
  <c r="B81" i="4"/>
  <c r="B71" i="4"/>
  <c r="C83" i="4" s="1"/>
  <c r="B72" i="4"/>
  <c r="C84" i="4" s="1"/>
  <c r="B73" i="4"/>
  <c r="C85" i="4" s="1"/>
  <c r="B74" i="4"/>
  <c r="C86" i="4" s="1"/>
  <c r="B75" i="4"/>
  <c r="C87" i="4" s="1"/>
  <c r="B76" i="4"/>
  <c r="C88" i="4" s="1"/>
  <c r="B77" i="4"/>
  <c r="B78" i="4"/>
  <c r="B79" i="4"/>
  <c r="B80" i="4"/>
  <c r="B70" i="4"/>
  <c r="C82" i="4" s="1"/>
  <c r="C92" i="4" l="1"/>
  <c r="D92" i="4" s="1"/>
  <c r="C90" i="4"/>
  <c r="D90" i="4" s="1"/>
  <c r="C93" i="4"/>
  <c r="D93" i="4" s="1"/>
  <c r="C91" i="4"/>
  <c r="D91" i="4" s="1"/>
  <c r="C89" i="4"/>
  <c r="D89" i="4" s="1"/>
  <c r="V60" i="4"/>
  <c r="C206" i="4"/>
  <c r="D206" i="4" s="1"/>
  <c r="D204" i="4"/>
  <c r="D203" i="4"/>
  <c r="W52" i="4"/>
  <c r="V53" i="4" s="1"/>
  <c r="D167" i="4"/>
  <c r="S44" i="4"/>
  <c r="AK53" i="4"/>
  <c r="X43" i="4"/>
  <c r="D164" i="4"/>
  <c r="D200" i="4"/>
  <c r="Y53" i="4"/>
  <c r="W60" i="4"/>
  <c r="D163" i="4"/>
  <c r="AC60" i="4"/>
  <c r="AB61" i="4" s="1"/>
  <c r="AB53" i="4"/>
  <c r="D208" i="4"/>
  <c r="D168" i="4"/>
  <c r="D165" i="4"/>
  <c r="D166" i="4"/>
  <c r="D170" i="4"/>
  <c r="D162" i="4"/>
  <c r="Z60" i="4"/>
  <c r="Y61" i="4" s="1"/>
  <c r="D202" i="4"/>
  <c r="AE53" i="4"/>
  <c r="D161" i="4"/>
  <c r="D205" i="4"/>
  <c r="D207" i="4"/>
  <c r="D169" i="4"/>
  <c r="D209" i="4"/>
  <c r="D201" i="4"/>
  <c r="AH53" i="4"/>
  <c r="G178" i="5"/>
  <c r="C178" i="5"/>
  <c r="T52" i="4" l="1"/>
  <c r="S53" i="4" s="1"/>
  <c r="S60" i="4"/>
  <c r="X52" i="4"/>
  <c r="V61" i="4"/>
  <c r="X60" i="4"/>
  <c r="O47" i="5"/>
  <c r="P53" i="4"/>
  <c r="G184" i="5" l="1"/>
  <c r="C184" i="5"/>
  <c r="O53" i="5"/>
  <c r="C181" i="5" l="1"/>
  <c r="G187" i="5"/>
  <c r="O56" i="5"/>
  <c r="G190" i="5"/>
  <c r="O59" i="5"/>
  <c r="G193" i="5" l="1"/>
  <c r="O62" i="5"/>
  <c r="D198" i="4"/>
  <c r="D159" i="4"/>
  <c r="D120" i="4"/>
  <c r="G232" i="5" l="1"/>
  <c r="G196" i="5"/>
  <c r="G181" i="5"/>
  <c r="O101" i="5" l="1"/>
  <c r="O65" i="5"/>
  <c r="D82" i="4"/>
  <c r="D86" i="4"/>
  <c r="D87" i="4"/>
  <c r="D88" i="4"/>
  <c r="D85" i="4" l="1"/>
  <c r="D83" i="4"/>
  <c r="D84" i="4"/>
  <c r="D81" i="4"/>
  <c r="G229" i="5"/>
  <c r="O98" i="5"/>
  <c r="O50" i="5"/>
  <c r="G202" i="5"/>
  <c r="G235" i="5"/>
  <c r="G238" i="5"/>
  <c r="O107" i="5"/>
  <c r="O71" i="5"/>
  <c r="G241" i="5"/>
  <c r="G205" i="5"/>
  <c r="O110" i="5"/>
  <c r="O74" i="5"/>
  <c r="D114" i="4"/>
  <c r="D115" i="4"/>
  <c r="D116" i="4"/>
  <c r="D117" i="4"/>
  <c r="D118" i="4"/>
  <c r="D119" i="4"/>
  <c r="D151" i="4"/>
  <c r="D152" i="4"/>
  <c r="D153" i="4"/>
  <c r="D154" i="4"/>
  <c r="D155" i="4"/>
  <c r="D156" i="4"/>
  <c r="D157" i="4"/>
  <c r="D158" i="4"/>
  <c r="D191" i="4"/>
  <c r="D192" i="4"/>
  <c r="D193" i="4"/>
  <c r="D194" i="4"/>
  <c r="D195" i="4"/>
  <c r="D196" i="4"/>
  <c r="D197" i="4"/>
  <c r="D53" i="4" l="1"/>
  <c r="AK44" i="4"/>
  <c r="D79" i="4"/>
  <c r="D80" i="4"/>
  <c r="AH44" i="4" l="1"/>
  <c r="AE44" i="4"/>
  <c r="D78" i="4"/>
  <c r="G244" i="5"/>
  <c r="G208" i="5"/>
  <c r="O104" i="5"/>
  <c r="O77" i="5"/>
  <c r="AB44" i="4" l="1"/>
  <c r="G247" i="5" l="1"/>
  <c r="G211" i="5"/>
  <c r="O116" i="5"/>
  <c r="O80" i="5"/>
  <c r="Y44" i="4" l="1"/>
  <c r="D77" i="4"/>
  <c r="G199" i="5"/>
  <c r="O113" i="5"/>
  <c r="O68" i="5"/>
  <c r="O92" i="5" l="1"/>
  <c r="O95" i="5"/>
  <c r="O128" i="5"/>
  <c r="O131" i="5"/>
  <c r="G223" i="5"/>
  <c r="G226" i="5"/>
  <c r="G259" i="5"/>
  <c r="G262" i="5"/>
  <c r="G214" i="5"/>
  <c r="O83" i="5"/>
  <c r="G250" i="5"/>
  <c r="O119" i="5"/>
  <c r="G256" i="5" l="1"/>
  <c r="G253" i="5"/>
  <c r="G217" i="5"/>
  <c r="G220" i="5"/>
  <c r="O122" i="5" l="1"/>
  <c r="O86" i="5"/>
  <c r="O125" i="5" l="1"/>
  <c r="O89" i="5"/>
  <c r="B44" i="3" l="1"/>
  <c r="B13" i="3"/>
  <c r="A68" i="4"/>
  <c r="D188" i="4"/>
  <c r="D189" i="4"/>
  <c r="D190" i="4"/>
  <c r="C70" i="4"/>
  <c r="D110" i="4"/>
  <c r="D111" i="4"/>
  <c r="D112" i="4"/>
  <c r="D113" i="4"/>
  <c r="C109" i="4"/>
  <c r="D149" i="4"/>
  <c r="D150" i="4"/>
  <c r="A5" i="3"/>
  <c r="T60" i="4" l="1"/>
  <c r="S61" i="4" s="1"/>
  <c r="D187" i="4"/>
  <c r="C199" i="4"/>
  <c r="D199" i="4" s="1"/>
  <c r="D109" i="4"/>
  <c r="D121" i="4"/>
  <c r="D148" i="4"/>
  <c r="D160" i="4"/>
  <c r="B43" i="4"/>
  <c r="M53" i="4" l="1"/>
  <c r="J53" i="4"/>
  <c r="A185" i="4"/>
  <c r="B42" i="4" s="1"/>
  <c r="A146" i="4"/>
  <c r="B41" i="4" s="1"/>
  <c r="A107" i="4"/>
  <c r="B40" i="4" s="1"/>
  <c r="G53" i="4" l="1"/>
  <c r="D74" i="4" l="1"/>
  <c r="D70" i="4"/>
  <c r="D75" i="4"/>
  <c r="D76" i="4"/>
  <c r="D73" i="4"/>
  <c r="D71" i="4"/>
  <c r="D72" i="4"/>
  <c r="G44" i="4" l="1"/>
  <c r="P44" i="4"/>
  <c r="J44" i="4"/>
  <c r="D44" i="4"/>
  <c r="M44" i="4"/>
  <c r="V44" i="4"/>
</calcChain>
</file>

<file path=xl/sharedStrings.xml><?xml version="1.0" encoding="utf-8"?>
<sst xmlns="http://schemas.openxmlformats.org/spreadsheetml/2006/main" count="619" uniqueCount="60">
  <si>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</si>
  <si>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</si>
  <si>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</si>
  <si>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</si>
  <si>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</si>
  <si>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</si>
  <si>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</si>
  <si>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</si>
  <si>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</si>
  <si>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</si>
  <si>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</si>
  <si>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</si>
  <si>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</si>
  <si>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</si>
  <si>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</si>
  <si>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</si>
  <si>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</si>
  <si>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</si>
  <si>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</si>
  <si>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</si>
  <si>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</si>
  <si>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</si>
  <si>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</si>
  <si>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</si>
  <si>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</si>
  <si>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</si>
  <si>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</si>
  <si>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</si>
  <si>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</si>
  <si>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</si>
  <si>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</si>
  <si>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</si>
  <si>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</si>
  <si>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</si>
  <si>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</si>
  <si>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</si>
  <si>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</si>
  <si>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</si>
  <si>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</si>
  <si>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</si>
  <si>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</si>
  <si>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</si>
  <si>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</si>
  <si>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</si>
  <si>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</si>
  <si>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</si>
  <si>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</si>
  <si>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</si>
  <si>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</si>
  <si>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Month/YR</t>
  </si>
  <si>
    <t xml:space="preserve">Prior Year </t>
  </si>
  <si>
    <t xml:space="preserve">Current Year </t>
  </si>
  <si>
    <t>Residential Demand (Kgal)</t>
  </si>
  <si>
    <t>Non-Residential Demand (Kgal)</t>
  </si>
  <si>
    <t>Wholesale Demand (Kgal)</t>
  </si>
  <si>
    <t>Total Demand (Kgal)</t>
  </si>
  <si>
    <t>APRIL</t>
  </si>
  <si>
    <t>MAY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</si>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</sst>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6" fillId="0" borderId="3" xfId="0" applyNumberFormat="1" applyFont="1" applyBorder="1"/>
    <xf numFmtId="164" fontId="3" fillId="0" borderId="3" xfId="0" applyNumberFormat="1" applyFont="1" applyBorder="1"/>
    <xf numFmtId="0" fontId="2" fillId="4" borderId="0" xfId="0" applyFont="1" applyFill="1" applyAlignment="1">
      <alignment horizontal="center"/>
    </xf>
    <xf numFmtId="0" fontId="9" fillId="3" borderId="0" xfId="0" applyFont="1" applyFill="1"/>
    <xf numFmtId="0" fontId="11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43" fontId="0" fillId="0" borderId="0" xfId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4" fillId="0" borderId="0" xfId="0" applyFont="1"/>
    <xf numFmtId="0" fontId="0" fillId="0" borderId="5" xfId="0" applyBorder="1"/>
    <xf numFmtId="0" fontId="0" fillId="0" borderId="0" xfId="0" applyAlignment="1">
      <alignment horizontal="left" indent="1"/>
    </xf>
    <xf numFmtId="0" fontId="10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9" fillId="0" borderId="0" xfId="0" applyFont="1" applyAlignment="1">
      <alignment horizontal="right" indent="1"/>
    </xf>
    <xf numFmtId="0" fontId="10" fillId="0" borderId="0" xfId="0" applyFont="1" applyAlignment="1">
      <alignment horizontal="right" indent="1"/>
    </xf>
    <xf numFmtId="164" fontId="10" fillId="0" borderId="0" xfId="1" applyNumberFormat="1" applyFont="1" applyFill="1" applyBorder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0" fillId="3" borderId="0" xfId="0" applyFont="1" applyFill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3" borderId="0" xfId="0" applyFont="1" applyFill="1" applyAlignment="1">
      <alignment vertical="top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10" fillId="0" borderId="0" xfId="0" applyNumberFormat="1" applyFont="1" applyAlignment="1">
      <alignment horizontal="right" indent="1"/>
    </xf>
    <xf numFmtId="4" fontId="10" fillId="4" borderId="7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5" xfId="0" applyFont="1" applyBorder="1"/>
    <xf numFmtId="3" fontId="10" fillId="4" borderId="0" xfId="1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167" fontId="2" fillId="4" borderId="0" xfId="0" applyNumberFormat="1" applyFont="1" applyFill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Summary!$A$68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344863323728229E-2"/>
          <c:y val="2.6847636687605776E-2"/>
          <c:w val="0.96143362734019133"/>
          <c:h val="0.657278257955330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Summary!$A$70:$A$100</c:f>
              <c:numCache>
                <c:formatCode>mmm\-yy</c:formatCode>
                <c:ptCount val="3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</c:numCache>
            </c:numRef>
          </c:cat>
          <c:val>
            <c:numRef>
              <c:f>Summary!$B$70:$B$100</c:f>
              <c:numCache>
                <c:formatCode>_(* #,##0.00_);_(* \(#,##0.00\);_(* "-"??_);_(@_)</c:formatCode>
                <c:ptCount val="31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223.92</c:v>
                </c:pt>
                <c:pt idx="14">
                  <c:v>223.48</c:v>
                </c:pt>
                <c:pt idx="15">
                  <c:v>312.74</c:v>
                </c:pt>
                <c:pt idx="16">
                  <c:v>316.23</c:v>
                </c:pt>
                <c:pt idx="17">
                  <c:v>299.67</c:v>
                </c:pt>
                <c:pt idx="18">
                  <c:v>299.01</c:v>
                </c:pt>
                <c:pt idx="19">
                  <c:v>242.761</c:v>
                </c:pt>
                <c:pt idx="20">
                  <c:v>224.43</c:v>
                </c:pt>
                <c:pt idx="21">
                  <c:v>222.79900000000001</c:v>
                </c:pt>
                <c:pt idx="22">
                  <c:v>221.476</c:v>
                </c:pt>
                <c:pt idx="23">
                  <c:v>204.928</c:v>
                </c:pt>
                <c:pt idx="24">
                  <c:v>170.15</c:v>
                </c:pt>
                <c:pt idx="25">
                  <c:v>196.94</c:v>
                </c:pt>
                <c:pt idx="26">
                  <c:v>201.87</c:v>
                </c:pt>
                <c:pt idx="27">
                  <c:v>247.56</c:v>
                </c:pt>
                <c:pt idx="28">
                  <c:v>275.83</c:v>
                </c:pt>
                <c:pt idx="29">
                  <c:v>311.58999999999997</c:v>
                </c:pt>
                <c:pt idx="30">
                  <c:v>306.95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Summary!$A$70:$A$100</c:f>
              <c:numCache>
                <c:formatCode>mmm\-yy</c:formatCode>
                <c:ptCount val="3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</c:numCache>
            </c:numRef>
          </c:cat>
          <c:val>
            <c:numRef>
              <c:f>Summary!$C$70:$C$100</c:f>
              <c:numCache>
                <c:formatCode>_(* #,##0.00_);_(* \(#,##0.00\);_(* "-"??_);_(@_)</c:formatCode>
                <c:ptCount val="31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212.65199999999999</c:v>
                </c:pt>
                <c:pt idx="11">
                  <c:v>208.08199999999999</c:v>
                </c:pt>
                <c:pt idx="12">
                  <c:v>189.14</c:v>
                </c:pt>
                <c:pt idx="13">
                  <c:v>218.9</c:v>
                </c:pt>
                <c:pt idx="14">
                  <c:v>201.4</c:v>
                </c:pt>
                <c:pt idx="15">
                  <c:v>241.3</c:v>
                </c:pt>
                <c:pt idx="16">
                  <c:v>318.89999999999998</c:v>
                </c:pt>
                <c:pt idx="17">
                  <c:v>345.4</c:v>
                </c:pt>
                <c:pt idx="18">
                  <c:v>364.8</c:v>
                </c:pt>
                <c:pt idx="19">
                  <c:v>311</c:v>
                </c:pt>
                <c:pt idx="20">
                  <c:v>294.3</c:v>
                </c:pt>
                <c:pt idx="21">
                  <c:v>262.20999999999998</c:v>
                </c:pt>
                <c:pt idx="22">
                  <c:v>246.95</c:v>
                </c:pt>
                <c:pt idx="23">
                  <c:v>244.69800000000001</c:v>
                </c:pt>
                <c:pt idx="24">
                  <c:v>205.51</c:v>
                </c:pt>
                <c:pt idx="25">
                  <c:v>223.92</c:v>
                </c:pt>
                <c:pt idx="26">
                  <c:v>223.48</c:v>
                </c:pt>
                <c:pt idx="27">
                  <c:v>312.74</c:v>
                </c:pt>
                <c:pt idx="28">
                  <c:v>316.23</c:v>
                </c:pt>
                <c:pt idx="29">
                  <c:v>299.67</c:v>
                </c:pt>
                <c:pt idx="30">
                  <c:v>299.01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219589212502E-2"/>
          <c:y val="0.16840673529231756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Summary!$A$109:$A$139</c:f>
              <c:numCache>
                <c:formatCode>mmm\-yy</c:formatCode>
                <c:ptCount val="3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</c:numCache>
            </c:numRef>
          </c:cat>
          <c:val>
            <c:numRef>
              <c:f>Summary!$B$109:$B$139</c:f>
              <c:numCache>
                <c:formatCode>_(* #,##0_);_(* \(#,##0\);_(* "-"??_);_(@_)</c:formatCode>
                <c:ptCount val="31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  <c:pt idx="13">
                  <c:v>147789</c:v>
                </c:pt>
                <c:pt idx="14">
                  <c:v>154879</c:v>
                </c:pt>
                <c:pt idx="15">
                  <c:v>162769</c:v>
                </c:pt>
                <c:pt idx="16">
                  <c:v>190687</c:v>
                </c:pt>
                <c:pt idx="17">
                  <c:v>178886</c:v>
                </c:pt>
                <c:pt idx="18">
                  <c:v>176317</c:v>
                </c:pt>
                <c:pt idx="19">
                  <c:v>163837</c:v>
                </c:pt>
                <c:pt idx="20">
                  <c:v>156648</c:v>
                </c:pt>
                <c:pt idx="21">
                  <c:v>144871</c:v>
                </c:pt>
                <c:pt idx="22">
                  <c:v>155618</c:v>
                </c:pt>
                <c:pt idx="23">
                  <c:v>137724</c:v>
                </c:pt>
                <c:pt idx="24">
                  <c:v>131769</c:v>
                </c:pt>
                <c:pt idx="25">
                  <c:v>141832</c:v>
                </c:pt>
                <c:pt idx="26">
                  <c:v>144486</c:v>
                </c:pt>
                <c:pt idx="27">
                  <c:v>165127</c:v>
                </c:pt>
                <c:pt idx="28">
                  <c:v>182180</c:v>
                </c:pt>
                <c:pt idx="29">
                  <c:v>206465</c:v>
                </c:pt>
                <c:pt idx="30">
                  <c:v>193258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Summary!$A$109:$A$139</c:f>
              <c:numCache>
                <c:formatCode>mmm\-yy</c:formatCode>
                <c:ptCount val="3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</c:numCache>
            </c:numRef>
          </c:cat>
          <c:val>
            <c:numRef>
              <c:f>Summary!$C$109:$C$139</c:f>
              <c:numCache>
                <c:formatCode>_(* #,##0_);_(* \(#,##0\);_(* "-"??_);_(@_)</c:formatCode>
                <c:ptCount val="31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  <c:pt idx="13">
                  <c:v>146882</c:v>
                </c:pt>
                <c:pt idx="14">
                  <c:v>154955</c:v>
                </c:pt>
                <c:pt idx="15">
                  <c:v>179419</c:v>
                </c:pt>
                <c:pt idx="16">
                  <c:v>205078</c:v>
                </c:pt>
                <c:pt idx="17">
                  <c:v>229973</c:v>
                </c:pt>
                <c:pt idx="18">
                  <c:v>195761</c:v>
                </c:pt>
                <c:pt idx="19">
                  <c:v>183286</c:v>
                </c:pt>
                <c:pt idx="20">
                  <c:v>169712</c:v>
                </c:pt>
                <c:pt idx="21">
                  <c:v>144154</c:v>
                </c:pt>
                <c:pt idx="22">
                  <c:v>167244</c:v>
                </c:pt>
                <c:pt idx="23">
                  <c:v>135131</c:v>
                </c:pt>
                <c:pt idx="24">
                  <c:v>135791</c:v>
                </c:pt>
                <c:pt idx="25">
                  <c:v>147789</c:v>
                </c:pt>
                <c:pt idx="26">
                  <c:v>154879</c:v>
                </c:pt>
                <c:pt idx="27">
                  <c:v>162769</c:v>
                </c:pt>
                <c:pt idx="28">
                  <c:v>190687</c:v>
                </c:pt>
                <c:pt idx="29">
                  <c:v>178886</c:v>
                </c:pt>
                <c:pt idx="30">
                  <c:v>176317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Summary!$A$146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433453007521842E-2"/>
          <c:y val="0.16762237016579251"/>
          <c:w val="0.88160506870614352"/>
          <c:h val="0.651339515713549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Summary!$A$148:$A$178</c:f>
              <c:numCache>
                <c:formatCode>mmm\-yy</c:formatCode>
                <c:ptCount val="3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</c:numCache>
            </c:numRef>
          </c:cat>
          <c:val>
            <c:numRef>
              <c:f>Summary!$B$148:$B$178</c:f>
              <c:numCache>
                <c:formatCode>_(* #,##0_);_(* \(#,##0\);_(* "-"??_);_(@_)</c:formatCode>
                <c:ptCount val="31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  <c:pt idx="13">
                  <c:v>37846</c:v>
                </c:pt>
                <c:pt idx="14">
                  <c:v>38666</c:v>
                </c:pt>
                <c:pt idx="15">
                  <c:v>40521</c:v>
                </c:pt>
                <c:pt idx="16">
                  <c:v>48058</c:v>
                </c:pt>
                <c:pt idx="17">
                  <c:v>47251</c:v>
                </c:pt>
                <c:pt idx="18">
                  <c:v>47854</c:v>
                </c:pt>
                <c:pt idx="19">
                  <c:v>45089</c:v>
                </c:pt>
                <c:pt idx="20">
                  <c:v>41999</c:v>
                </c:pt>
                <c:pt idx="21">
                  <c:v>33892</c:v>
                </c:pt>
                <c:pt idx="22">
                  <c:v>37668</c:v>
                </c:pt>
                <c:pt idx="23">
                  <c:v>37113</c:v>
                </c:pt>
                <c:pt idx="24">
                  <c:v>33575</c:v>
                </c:pt>
                <c:pt idx="25">
                  <c:v>40528</c:v>
                </c:pt>
                <c:pt idx="26">
                  <c:v>36391</c:v>
                </c:pt>
                <c:pt idx="27">
                  <c:v>41660</c:v>
                </c:pt>
                <c:pt idx="28">
                  <c:v>50657</c:v>
                </c:pt>
                <c:pt idx="29">
                  <c:v>53316</c:v>
                </c:pt>
                <c:pt idx="30">
                  <c:v>54245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Summary!$A$148:$A$178</c:f>
              <c:numCache>
                <c:formatCode>mmm\-yy</c:formatCode>
                <c:ptCount val="3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</c:numCache>
            </c:numRef>
          </c:cat>
          <c:val>
            <c:numRef>
              <c:f>Summary!$C$148:$C$178</c:f>
              <c:numCache>
                <c:formatCode>_(* #,##0_);_(* \(#,##0\);_(* "-"??_);_(@_)</c:formatCode>
                <c:ptCount val="31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  <c:pt idx="13">
                  <c:v>33872</c:v>
                </c:pt>
                <c:pt idx="14">
                  <c:v>28794</c:v>
                </c:pt>
                <c:pt idx="15">
                  <c:v>33923</c:v>
                </c:pt>
                <c:pt idx="16">
                  <c:v>42862</c:v>
                </c:pt>
                <c:pt idx="17">
                  <c:v>55350</c:v>
                </c:pt>
                <c:pt idx="18">
                  <c:v>50435</c:v>
                </c:pt>
                <c:pt idx="19">
                  <c:v>49956</c:v>
                </c:pt>
                <c:pt idx="20">
                  <c:v>42806</c:v>
                </c:pt>
                <c:pt idx="21">
                  <c:v>33597</c:v>
                </c:pt>
                <c:pt idx="22">
                  <c:v>39277</c:v>
                </c:pt>
                <c:pt idx="23">
                  <c:v>34595</c:v>
                </c:pt>
                <c:pt idx="24">
                  <c:v>35390</c:v>
                </c:pt>
                <c:pt idx="25">
                  <c:v>37846</c:v>
                </c:pt>
                <c:pt idx="26">
                  <c:v>38666</c:v>
                </c:pt>
                <c:pt idx="27">
                  <c:v>40521</c:v>
                </c:pt>
                <c:pt idx="28">
                  <c:v>48058</c:v>
                </c:pt>
                <c:pt idx="29">
                  <c:v>47251</c:v>
                </c:pt>
                <c:pt idx="30">
                  <c:v>47854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Summary!$A$185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09047599298196E-2"/>
          <c:y val="0.19835130389628317"/>
          <c:w val="0.89130474766800039"/>
          <c:h val="0.630004417666393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Summary!$A$187:$A$217</c:f>
              <c:numCache>
                <c:formatCode>mmm\-yy</c:formatCode>
                <c:ptCount val="3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</c:numCache>
            </c:numRef>
          </c:cat>
          <c:val>
            <c:numRef>
              <c:f>Summary!$B$187:$B$217</c:f>
              <c:numCache>
                <c:formatCode>_(* #,##0_);_(* \(#,##0\);_(* "-"??_);_(@_)</c:formatCode>
                <c:ptCount val="31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  <c:pt idx="13">
                  <c:v>9106</c:v>
                </c:pt>
                <c:pt idx="14">
                  <c:v>15528</c:v>
                </c:pt>
                <c:pt idx="15">
                  <c:v>38104</c:v>
                </c:pt>
                <c:pt idx="16">
                  <c:v>48016</c:v>
                </c:pt>
                <c:pt idx="17">
                  <c:v>40242</c:v>
                </c:pt>
                <c:pt idx="18">
                  <c:v>40077</c:v>
                </c:pt>
                <c:pt idx="19">
                  <c:v>32142</c:v>
                </c:pt>
                <c:pt idx="20">
                  <c:v>24194</c:v>
                </c:pt>
                <c:pt idx="21">
                  <c:v>23901</c:v>
                </c:pt>
                <c:pt idx="22">
                  <c:v>26722</c:v>
                </c:pt>
                <c:pt idx="23">
                  <c:v>10791</c:v>
                </c:pt>
                <c:pt idx="24">
                  <c:v>243</c:v>
                </c:pt>
                <c:pt idx="25">
                  <c:v>5698</c:v>
                </c:pt>
                <c:pt idx="26">
                  <c:v>10969</c:v>
                </c:pt>
                <c:pt idx="27">
                  <c:v>31016</c:v>
                </c:pt>
                <c:pt idx="28">
                  <c:v>54204</c:v>
                </c:pt>
                <c:pt idx="29">
                  <c:v>58207</c:v>
                </c:pt>
                <c:pt idx="30">
                  <c:v>65734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Summary!$A$187:$A$217</c:f>
              <c:numCache>
                <c:formatCode>mmm\-yy</c:formatCode>
                <c:ptCount val="3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</c:numCache>
            </c:numRef>
          </c:cat>
          <c:val>
            <c:numRef>
              <c:f>Summary!$C$187:$C$217</c:f>
              <c:numCache>
                <c:formatCode>_(* #,##0_);_(* \(#,##0\);_(* "-"??_);_(@_)</c:formatCode>
                <c:ptCount val="31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  <c:pt idx="13">
                  <c:v>8964</c:v>
                </c:pt>
                <c:pt idx="14">
                  <c:v>5557</c:v>
                </c:pt>
                <c:pt idx="15">
                  <c:v>22105</c:v>
                </c:pt>
                <c:pt idx="16">
                  <c:v>56817</c:v>
                </c:pt>
                <c:pt idx="17">
                  <c:v>76109</c:v>
                </c:pt>
                <c:pt idx="18">
                  <c:v>55541</c:v>
                </c:pt>
                <c:pt idx="19">
                  <c:v>47807</c:v>
                </c:pt>
                <c:pt idx="20">
                  <c:v>26480</c:v>
                </c:pt>
                <c:pt idx="21">
                  <c:v>9900</c:v>
                </c:pt>
                <c:pt idx="22">
                  <c:v>8560</c:v>
                </c:pt>
                <c:pt idx="23">
                  <c:v>9512</c:v>
                </c:pt>
                <c:pt idx="24">
                  <c:v>5125</c:v>
                </c:pt>
                <c:pt idx="25">
                  <c:v>9106</c:v>
                </c:pt>
                <c:pt idx="26">
                  <c:v>15528</c:v>
                </c:pt>
                <c:pt idx="27">
                  <c:v>38104</c:v>
                </c:pt>
                <c:pt idx="28">
                  <c:v>48016</c:v>
                </c:pt>
                <c:pt idx="29">
                  <c:v>40242</c:v>
                </c:pt>
                <c:pt idx="30">
                  <c:v>40077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49119316719499"/>
          <c:y val="0.9271991992386952"/>
          <c:w val="0.2210174336882367"/>
          <c:h val="5.9613989856538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10584</xdr:colOff>
      <xdr:row>2</xdr:row>
      <xdr:rowOff>43399</xdr:rowOff>
    </xdr:from>
    <xdr:to>
      <xdr:col>36</xdr:col>
      <xdr:colOff>582084</xdr:colOff>
      <xdr:row>17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539753</xdr:colOff>
      <xdr:row>17</xdr:row>
      <xdr:rowOff>52918</xdr:rowOff>
    </xdr:from>
    <xdr:to>
      <xdr:col>11</xdr:col>
      <xdr:colOff>10584</xdr:colOff>
      <xdr:row>36</xdr:row>
      <xdr:rowOff>158750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0</xdr:colOff>
      <xdr:row>17</xdr:row>
      <xdr:rowOff>95250</xdr:rowOff>
    </xdr:from>
    <xdr:to>
      <xdr:col>25</xdr:col>
      <xdr:colOff>52917</xdr:colOff>
      <xdr:row>37</xdr:row>
      <xdr:rowOff>95249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52912</xdr:colOff>
      <xdr:row>17</xdr:row>
      <xdr:rowOff>127000</xdr:rowOff>
    </xdr:from>
    <xdr:to>
      <xdr:col>37</xdr:col>
      <xdr:colOff>613833</xdr:colOff>
      <xdr:row>37</xdr:row>
      <xdr:rowOff>169334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AO222"/>
  <sheetViews>
    <sheetView tabSelected="1" zoomScale="90" zoomScaleNormal="90" zoomScaleSheetLayoutView="90" workbookViewId="0">
      <pane ySplit="2" topLeftCell="A190" activePane="bottomLeft" state="frozen"/>
      <selection pane="bottomLeft" activeCell="A66" sqref="A66:XFD220"/>
    </sheetView>
  </sheetViews>
  <sheetFormatPr defaultRowHeight="15" x14ac:dyDescent="0.25"/>
  <cols>
    <col min="1" max="1" width="8.28515625" customWidth="1"/>
    <col min="2" max="2" width="17.7109375" bestFit="1" customWidth="1"/>
    <col min="3" max="3" width="12.7109375" customWidth="1"/>
    <col min="4" max="5" width="9.5703125" customWidth="1"/>
    <col min="6" max="6" width="1" customWidth="1"/>
    <col min="7" max="8" width="9.5703125" customWidth="1"/>
    <col min="9" max="9" width="1" customWidth="1"/>
    <col min="10" max="11" width="9.5703125" customWidth="1"/>
    <col min="12" max="12" width="1" customWidth="1"/>
    <col min="13" max="14" width="9.5703125" customWidth="1"/>
    <col min="15" max="15" width="1" customWidth="1"/>
    <col min="16" max="17" width="9.5703125" customWidth="1"/>
    <col min="18" max="18" width="1" customWidth="1"/>
    <col min="19" max="20" width="9.5703125" customWidth="1"/>
    <col min="21" max="21" width="1" customWidth="1"/>
    <col min="22" max="23" width="9.5703125" customWidth="1"/>
    <col min="24" max="24" width="1" customWidth="1"/>
    <col min="25" max="26" width="9.5703125" customWidth="1"/>
    <col min="27" max="27" width="0.85546875" customWidth="1"/>
    <col min="28" max="29" width="9.42578125" customWidth="1"/>
    <col min="30" max="30" width="1.5703125" customWidth="1"/>
    <col min="31" max="32" width="9.28515625" customWidth="1"/>
    <col min="33" max="33" width="1.7109375" customWidth="1"/>
    <col min="34" max="35" width="9.28515625" customWidth="1"/>
    <col min="36" max="36" width="1.7109375" customWidth="1"/>
    <col min="37" max="38" width="9.28515625" customWidth="1"/>
    <col min="39" max="39" width="1.7109375" customWidth="1"/>
  </cols>
  <sheetData>
    <row r="1" spans="1:41" ht="65.25" customHeight="1" x14ac:dyDescent="1.100000000000000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7"/>
      <c r="AO1" s="7"/>
    </row>
    <row r="2" spans="1:41" ht="23.25" x14ac:dyDescent="0.35">
      <c r="A2" s="26"/>
      <c r="B2" s="41" t="s">
        <v>39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7"/>
      <c r="AO2" s="7"/>
    </row>
    <row r="3" spans="1:41" x14ac:dyDescent="0.25">
      <c r="B3" s="40"/>
      <c r="AN3" s="7"/>
      <c r="AO3" s="7"/>
    </row>
    <row r="4" spans="1:41" x14ac:dyDescent="0.25"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7"/>
    </row>
    <row r="5" spans="1:41" x14ac:dyDescent="0.25">
      <c r="AD5" s="8"/>
      <c r="AE5" s="8"/>
      <c r="AF5" s="8"/>
      <c r="AG5" s="8"/>
      <c r="AH5" s="8"/>
      <c r="AI5" s="8"/>
      <c r="AJ5" s="8"/>
      <c r="AK5" s="8"/>
      <c r="AL5" s="8"/>
      <c r="AM5" s="8"/>
      <c r="AN5" s="7"/>
      <c r="AO5" s="7"/>
    </row>
    <row r="6" spans="1:41" x14ac:dyDescent="0.25">
      <c r="AD6" s="8"/>
      <c r="AE6" s="8"/>
      <c r="AF6" s="8"/>
      <c r="AG6" s="8"/>
      <c r="AH6" s="8"/>
      <c r="AI6" s="8"/>
      <c r="AJ6" s="8"/>
      <c r="AK6" s="8"/>
      <c r="AL6" s="8"/>
      <c r="AM6" s="8"/>
      <c r="AN6" s="7"/>
      <c r="AO6" s="7"/>
    </row>
    <row r="7" spans="1:41" x14ac:dyDescent="0.25">
      <c r="AD7" s="8"/>
      <c r="AE7" s="8"/>
      <c r="AF7" s="8"/>
      <c r="AG7" s="8"/>
      <c r="AH7" s="8"/>
      <c r="AI7" s="8"/>
      <c r="AJ7" s="8"/>
      <c r="AK7" s="8"/>
      <c r="AL7" s="8"/>
      <c r="AM7" s="8"/>
      <c r="AN7" s="7"/>
      <c r="AO7" s="7"/>
    </row>
    <row r="8" spans="1:41" x14ac:dyDescent="0.25">
      <c r="AD8" s="8"/>
      <c r="AE8" s="8"/>
      <c r="AF8" s="8"/>
      <c r="AG8" s="8"/>
      <c r="AH8" s="8"/>
      <c r="AI8" s="8"/>
      <c r="AJ8" s="8"/>
      <c r="AK8" s="8"/>
      <c r="AL8" s="8"/>
      <c r="AM8" s="8"/>
      <c r="AN8" s="7"/>
      <c r="AO8" s="7"/>
    </row>
    <row r="9" spans="1:41" x14ac:dyDescent="0.25">
      <c r="AD9" s="8"/>
      <c r="AE9" s="8"/>
      <c r="AF9" s="8"/>
      <c r="AG9" s="8"/>
      <c r="AH9" s="8"/>
      <c r="AI9" s="8"/>
      <c r="AJ9" s="8"/>
      <c r="AK9" s="8"/>
      <c r="AL9" s="8"/>
      <c r="AM9" s="8"/>
      <c r="AN9" s="7"/>
      <c r="AO9" s="7"/>
    </row>
    <row r="10" spans="1:41" x14ac:dyDescent="0.25"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7"/>
      <c r="AO10" s="7"/>
    </row>
    <row r="11" spans="1:41" x14ac:dyDescent="0.25"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7"/>
      <c r="AO11" s="7"/>
    </row>
    <row r="12" spans="1:41" x14ac:dyDescent="0.25"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7"/>
      <c r="AO12" s="7"/>
    </row>
    <row r="13" spans="1:41" x14ac:dyDescent="0.25"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7"/>
      <c r="AO13" s="7"/>
    </row>
    <row r="14" spans="1:41" x14ac:dyDescent="0.25"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7"/>
      <c r="AO14" s="7"/>
    </row>
    <row r="15" spans="1:41" x14ac:dyDescent="0.25"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7"/>
      <c r="AO15" s="7"/>
    </row>
    <row r="16" spans="1:41" x14ac:dyDescent="0.25"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7"/>
      <c r="AO16" s="7"/>
    </row>
    <row r="17" spans="2:41" x14ac:dyDescent="0.25"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7"/>
      <c r="AO17" s="7"/>
    </row>
    <row r="18" spans="2:41" x14ac:dyDescent="0.25"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7"/>
      <c r="AO18" s="7"/>
    </row>
    <row r="19" spans="2:41" x14ac:dyDescent="0.25"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7"/>
      <c r="AO19" s="7"/>
    </row>
    <row r="20" spans="2:4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7"/>
      <c r="AO20" s="7"/>
    </row>
    <row r="21" spans="2:4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7"/>
      <c r="AO21" s="7"/>
    </row>
    <row r="22" spans="2:4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7"/>
      <c r="AO22" s="7"/>
    </row>
    <row r="23" spans="2:4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7"/>
      <c r="AO23" s="7"/>
    </row>
    <row r="24" spans="2:4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7"/>
      <c r="AO24" s="7"/>
    </row>
    <row r="25" spans="2:4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7"/>
      <c r="AO25" s="7"/>
    </row>
    <row r="26" spans="2:4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7"/>
      <c r="AO26" s="7"/>
    </row>
    <row r="27" spans="2:4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7"/>
      <c r="AO27" s="7"/>
    </row>
    <row r="28" spans="2:4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7"/>
      <c r="AO28" s="7"/>
    </row>
    <row r="29" spans="2:4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7"/>
      <c r="AO29" s="7"/>
    </row>
    <row r="30" spans="2:4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7"/>
      <c r="AO30" s="7"/>
    </row>
    <row r="31" spans="2:4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7"/>
      <c r="AO31" s="7"/>
    </row>
    <row r="32" spans="2:4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7"/>
      <c r="AO32" s="7"/>
    </row>
    <row r="33" spans="2:4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7"/>
      <c r="AO33" s="7"/>
    </row>
    <row r="34" spans="2:4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7"/>
      <c r="AO34" s="7"/>
    </row>
    <row r="35" spans="2:4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7"/>
      <c r="AO35" s="7"/>
    </row>
    <row r="36" spans="2:4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7"/>
      <c r="AO36" s="7"/>
    </row>
    <row r="37" spans="2:4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7"/>
      <c r="AO37" s="7"/>
    </row>
    <row r="38" spans="2:4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7"/>
      <c r="AO38" s="7"/>
    </row>
    <row r="39" spans="2:41" x14ac:dyDescent="0.25">
      <c r="B39" s="10" t="s">
        <v>20</v>
      </c>
      <c r="C39" s="8"/>
      <c r="D39" s="58">
        <v>43862</v>
      </c>
      <c r="E39" s="58"/>
      <c r="F39" s="13"/>
      <c r="G39" s="58">
        <v>43891</v>
      </c>
      <c r="H39" s="58"/>
      <c r="I39" s="13"/>
      <c r="J39" s="58">
        <v>43922</v>
      </c>
      <c r="K39" s="58"/>
      <c r="L39" s="13"/>
      <c r="M39" s="58">
        <v>43952</v>
      </c>
      <c r="N39" s="58"/>
      <c r="O39" s="13"/>
      <c r="P39" s="58">
        <v>43983</v>
      </c>
      <c r="Q39" s="58"/>
      <c r="R39" s="13"/>
      <c r="S39" s="58">
        <v>44013</v>
      </c>
      <c r="T39" s="58"/>
      <c r="U39" s="13"/>
      <c r="V39" s="58">
        <v>44044</v>
      </c>
      <c r="W39" s="58"/>
      <c r="X39" s="13"/>
      <c r="Y39" s="58">
        <v>44075</v>
      </c>
      <c r="Z39" s="58"/>
      <c r="AA39" s="8"/>
      <c r="AB39" s="58">
        <v>44105</v>
      </c>
      <c r="AC39" s="58"/>
      <c r="AD39" s="8"/>
      <c r="AE39" s="58">
        <v>44136</v>
      </c>
      <c r="AF39" s="58"/>
      <c r="AG39" s="8"/>
      <c r="AH39" s="58">
        <v>44166</v>
      </c>
      <c r="AI39" s="58"/>
      <c r="AJ39" s="8"/>
      <c r="AK39" s="58">
        <v>44197</v>
      </c>
      <c r="AL39" s="58"/>
      <c r="AM39" s="8"/>
      <c r="AN39" s="7"/>
      <c r="AO39" s="7"/>
    </row>
    <row r="40" spans="2:41" ht="18" customHeight="1" x14ac:dyDescent="0.25">
      <c r="B40" s="9" t="str">
        <f>A107</f>
        <v>Residential Demand (Kgal)</v>
      </c>
      <c r="C40" s="8"/>
      <c r="D40" s="12">
        <v>132905</v>
      </c>
      <c r="E40" s="11">
        <v>133616</v>
      </c>
      <c r="G40" s="12">
        <v>146212</v>
      </c>
      <c r="H40" s="11">
        <v>146882</v>
      </c>
      <c r="J40" s="12">
        <v>140621</v>
      </c>
      <c r="K40" s="11">
        <v>154955</v>
      </c>
      <c r="M40" s="12">
        <v>162790</v>
      </c>
      <c r="N40" s="11">
        <v>179419</v>
      </c>
      <c r="P40" s="12">
        <v>194665</v>
      </c>
      <c r="Q40" s="11">
        <v>205078</v>
      </c>
      <c r="S40" s="12">
        <v>194086</v>
      </c>
      <c r="T40" s="11">
        <v>229973</v>
      </c>
      <c r="V40" s="12">
        <v>209888</v>
      </c>
      <c r="W40" s="11">
        <v>195761</v>
      </c>
      <c r="Y40" s="12">
        <v>154070</v>
      </c>
      <c r="Z40" s="11">
        <v>183286</v>
      </c>
      <c r="AA40" s="8"/>
      <c r="AB40" s="12">
        <v>151246</v>
      </c>
      <c r="AC40" s="11">
        <v>169712</v>
      </c>
      <c r="AD40" s="8"/>
      <c r="AE40" s="12">
        <v>148146</v>
      </c>
      <c r="AF40" s="11">
        <v>144154</v>
      </c>
      <c r="AG40" s="8"/>
      <c r="AH40" s="12">
        <v>152941</v>
      </c>
      <c r="AI40" s="11">
        <v>167244</v>
      </c>
      <c r="AJ40" s="8"/>
      <c r="AK40" s="12">
        <v>152023</v>
      </c>
      <c r="AL40" s="11">
        <v>135131</v>
      </c>
      <c r="AM40" s="8"/>
      <c r="AN40" s="7"/>
      <c r="AO40" s="7"/>
    </row>
    <row r="41" spans="2:41" ht="18" customHeight="1" x14ac:dyDescent="0.25">
      <c r="B41" s="9" t="str">
        <f>A146</f>
        <v>Non-Residential Demand (Kgal)</v>
      </c>
      <c r="C41" s="8"/>
      <c r="D41" s="12">
        <v>38439</v>
      </c>
      <c r="E41" s="11">
        <v>36720</v>
      </c>
      <c r="G41" s="12">
        <v>41545</v>
      </c>
      <c r="H41" s="11">
        <v>33872</v>
      </c>
      <c r="J41" s="12">
        <v>39390</v>
      </c>
      <c r="K41" s="11">
        <v>28794</v>
      </c>
      <c r="M41" s="12">
        <v>46068</v>
      </c>
      <c r="N41" s="11">
        <v>33923</v>
      </c>
      <c r="P41" s="12">
        <v>52164</v>
      </c>
      <c r="Q41" s="11">
        <v>42862</v>
      </c>
      <c r="S41" s="12">
        <v>52094</v>
      </c>
      <c r="T41" s="11">
        <v>55350</v>
      </c>
      <c r="V41" s="12">
        <v>59449</v>
      </c>
      <c r="W41" s="11">
        <v>50435</v>
      </c>
      <c r="Y41" s="12">
        <v>47706</v>
      </c>
      <c r="Z41" s="11">
        <v>49956</v>
      </c>
      <c r="AA41" s="8"/>
      <c r="AB41" s="12">
        <v>44393</v>
      </c>
      <c r="AC41" s="11">
        <v>42806</v>
      </c>
      <c r="AD41" s="8"/>
      <c r="AE41" s="12">
        <v>51699</v>
      </c>
      <c r="AF41" s="11">
        <v>33597</v>
      </c>
      <c r="AG41" s="8"/>
      <c r="AH41" s="12">
        <v>41635</v>
      </c>
      <c r="AI41" s="11">
        <v>39277</v>
      </c>
      <c r="AJ41" s="8"/>
      <c r="AK41" s="12">
        <v>42003</v>
      </c>
      <c r="AL41" s="11">
        <v>34595</v>
      </c>
      <c r="AM41" s="8"/>
      <c r="AN41" s="7"/>
      <c r="AO41" s="7"/>
    </row>
    <row r="42" spans="2:41" ht="18" customHeight="1" x14ac:dyDescent="0.25">
      <c r="B42" s="9" t="str">
        <f>A185</f>
        <v>Wholesale Demand (Kgal)</v>
      </c>
      <c r="C42" s="8"/>
      <c r="D42" s="12">
        <v>7328</v>
      </c>
      <c r="E42" s="11">
        <v>5662</v>
      </c>
      <c r="G42" s="12">
        <v>6673</v>
      </c>
      <c r="H42" s="11">
        <v>8964</v>
      </c>
      <c r="J42" s="12">
        <v>9201</v>
      </c>
      <c r="K42" s="11">
        <v>5557</v>
      </c>
      <c r="M42" s="12">
        <v>12299</v>
      </c>
      <c r="N42" s="11">
        <v>22105</v>
      </c>
      <c r="P42" s="12">
        <v>49180</v>
      </c>
      <c r="Q42" s="11">
        <v>56817</v>
      </c>
      <c r="S42" s="12">
        <v>48620</v>
      </c>
      <c r="T42" s="11">
        <v>76109</v>
      </c>
      <c r="V42" s="12">
        <v>48323</v>
      </c>
      <c r="W42" s="11">
        <v>55541</v>
      </c>
      <c r="Y42" s="12">
        <v>27902</v>
      </c>
      <c r="Z42" s="11">
        <v>47807</v>
      </c>
      <c r="AA42" s="8"/>
      <c r="AB42" s="12">
        <v>16206</v>
      </c>
      <c r="AC42" s="11">
        <v>26480</v>
      </c>
      <c r="AD42" s="8"/>
      <c r="AE42" s="12">
        <v>7918</v>
      </c>
      <c r="AF42" s="11">
        <v>9900</v>
      </c>
      <c r="AG42" s="8"/>
      <c r="AH42" s="12">
        <v>9824</v>
      </c>
      <c r="AI42" s="11">
        <v>8560</v>
      </c>
      <c r="AJ42" s="8"/>
      <c r="AK42" s="12">
        <v>4042</v>
      </c>
      <c r="AL42" s="11">
        <v>9512</v>
      </c>
      <c r="AM42" s="8"/>
      <c r="AN42" s="7"/>
      <c r="AO42" s="7"/>
    </row>
    <row r="43" spans="2:41" ht="18" customHeight="1" x14ac:dyDescent="0.25">
      <c r="B43" s="9" t="str">
        <f>"Total Demand ("&amp;'Demand Input'!$C$8&amp;")"</f>
        <v>Total Demand (Kgal)</v>
      </c>
      <c r="C43" s="8"/>
      <c r="D43" s="12">
        <f>SUM(D40:D42)</f>
        <v>178672</v>
      </c>
      <c r="E43" s="11">
        <f>SUM(E40:E42)</f>
        <v>175998</v>
      </c>
      <c r="F43" s="56">
        <f>SUM(D43:E43)</f>
        <v>354670</v>
      </c>
      <c r="G43" s="12">
        <f>SUM(G40:G42)</f>
        <v>194430</v>
      </c>
      <c r="H43" s="11">
        <f>SUM(H40:H42)</f>
        <v>189718</v>
      </c>
      <c r="J43" s="12">
        <f>SUM(J40:J42)</f>
        <v>189212</v>
      </c>
      <c r="K43" s="11">
        <f>SUM(K40:K42)</f>
        <v>189306</v>
      </c>
      <c r="M43" s="12">
        <f>SUM(M40:M42)</f>
        <v>221157</v>
      </c>
      <c r="N43" s="11">
        <f>SUM(N40:N42)</f>
        <v>235447</v>
      </c>
      <c r="P43" s="12">
        <f>SUM(P40:P42)</f>
        <v>296009</v>
      </c>
      <c r="Q43" s="11">
        <f>SUM(Q40:Q42)</f>
        <v>304757</v>
      </c>
      <c r="S43" s="12">
        <f>SUM(S40:S42)</f>
        <v>294800</v>
      </c>
      <c r="T43" s="11">
        <f>SUM(T40:T42)</f>
        <v>361432</v>
      </c>
      <c r="V43" s="12">
        <f>SUM(V40:V42)</f>
        <v>317660</v>
      </c>
      <c r="W43" s="11">
        <f>SUM(W40:W42)</f>
        <v>301737</v>
      </c>
      <c r="X43">
        <f>SUM(V43:W43)</f>
        <v>619397</v>
      </c>
      <c r="Y43" s="12">
        <f>SUM(Y40:Y42)</f>
        <v>229678</v>
      </c>
      <c r="Z43" s="11">
        <f>SUM(Z40:Z42)</f>
        <v>281049</v>
      </c>
      <c r="AA43" s="8"/>
      <c r="AB43" s="12">
        <f>SUM(AB40:AB42)</f>
        <v>211845</v>
      </c>
      <c r="AC43" s="11">
        <f>SUM(AC40:AC42)</f>
        <v>238998</v>
      </c>
      <c r="AD43" s="8"/>
      <c r="AE43" s="12">
        <f>SUM(AE40:AE42)</f>
        <v>207763</v>
      </c>
      <c r="AF43" s="11">
        <f>SUM(AF40:AF42)</f>
        <v>187651</v>
      </c>
      <c r="AG43" s="8"/>
      <c r="AH43" s="12">
        <f>SUM(AH40:AH42)</f>
        <v>204400</v>
      </c>
      <c r="AI43" s="11">
        <f>SUM(AI40:AI42)</f>
        <v>215081</v>
      </c>
      <c r="AJ43" s="8"/>
      <c r="AK43" s="12">
        <f>SUM(AK40:AK42)</f>
        <v>198068</v>
      </c>
      <c r="AL43" s="11">
        <f>SUM(AL40:AL42)</f>
        <v>179238</v>
      </c>
      <c r="AM43" s="8"/>
      <c r="AN43" s="7"/>
      <c r="AO43" s="7"/>
    </row>
    <row r="44" spans="2:41" ht="18" customHeight="1" x14ac:dyDescent="0.25">
      <c r="B44" s="9" t="s">
        <v>14</v>
      </c>
      <c r="C44" s="8"/>
      <c r="D44" s="59">
        <f>E43/D43-1</f>
        <v>-1.4965971165039837E-2</v>
      </c>
      <c r="E44" s="59"/>
      <c r="F44" s="16"/>
      <c r="G44" s="59">
        <f>H43/G43-1</f>
        <v>-2.4234943167206757E-2</v>
      </c>
      <c r="H44" s="59"/>
      <c r="I44" s="16"/>
      <c r="J44" s="59">
        <f>K43/J43-1</f>
        <v>4.9679724330387032E-4</v>
      </c>
      <c r="K44" s="59"/>
      <c r="L44" s="16"/>
      <c r="M44" s="59">
        <f>N43/M43-1</f>
        <v>6.4614730711666457E-2</v>
      </c>
      <c r="N44" s="59"/>
      <c r="O44" s="16"/>
      <c r="P44" s="59">
        <f>Q43/P43-1</f>
        <v>2.9553155478380777E-2</v>
      </c>
      <c r="Q44" s="59"/>
      <c r="R44" s="16"/>
      <c r="S44" s="59">
        <f>T43/S43-1</f>
        <v>0.22602442333785611</v>
      </c>
      <c r="T44" s="59"/>
      <c r="U44" s="16"/>
      <c r="V44" s="59">
        <f>W43/V43-1</f>
        <v>-5.0125920795819456E-2</v>
      </c>
      <c r="W44" s="59"/>
      <c r="X44" s="16"/>
      <c r="Y44" s="59">
        <f>Z43/Y43-1</f>
        <v>0.2236653053405202</v>
      </c>
      <c r="Z44" s="59"/>
      <c r="AA44" s="8"/>
      <c r="AB44" s="59">
        <f>AC43/AB43-1</f>
        <v>0.12817390072930679</v>
      </c>
      <c r="AC44" s="59"/>
      <c r="AD44" s="8"/>
      <c r="AE44" s="59">
        <f>AF43/AE43-1</f>
        <v>-9.6802606816420611E-2</v>
      </c>
      <c r="AF44" s="59"/>
      <c r="AG44" s="8"/>
      <c r="AH44" s="59">
        <f>AI43/AH43-1</f>
        <v>5.2255381604696671E-2</v>
      </c>
      <c r="AI44" s="59"/>
      <c r="AJ44" s="8"/>
      <c r="AK44" s="59">
        <f>AL43/AK43-1</f>
        <v>-9.5068360361088122E-2</v>
      </c>
      <c r="AL44" s="59"/>
      <c r="AM44" s="8"/>
      <c r="AN44" s="7"/>
      <c r="AO44" s="7"/>
    </row>
    <row r="45" spans="2:41" ht="18" customHeight="1" x14ac:dyDescent="0.25">
      <c r="B45" s="8"/>
      <c r="C45" s="8"/>
      <c r="D45" s="8"/>
      <c r="E45" s="8"/>
      <c r="F45" s="13"/>
      <c r="G45" s="8"/>
      <c r="H45" s="8"/>
      <c r="I45" s="13"/>
      <c r="J45" s="8"/>
      <c r="K45" s="8"/>
      <c r="L45" s="13"/>
      <c r="M45" s="8"/>
      <c r="N45" s="8"/>
      <c r="O45" s="13"/>
      <c r="P45" s="8"/>
      <c r="Q45" s="8"/>
      <c r="R45" s="13"/>
      <c r="S45" s="8"/>
      <c r="T45" s="8"/>
      <c r="U45" s="13"/>
      <c r="V45" s="8"/>
      <c r="W45" s="8"/>
      <c r="X45" s="13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7"/>
      <c r="AO45" s="7"/>
    </row>
    <row r="46" spans="2:41" ht="18" customHeight="1" x14ac:dyDescent="0.25">
      <c r="B46" s="8"/>
      <c r="C46" s="8"/>
      <c r="D46" s="8"/>
      <c r="E46" s="8"/>
      <c r="F46" s="13"/>
      <c r="G46" s="8"/>
      <c r="H46" s="8"/>
      <c r="I46" s="13"/>
      <c r="J46" s="8"/>
      <c r="K46" s="8"/>
      <c r="L46" s="13"/>
      <c r="M46" s="8"/>
      <c r="N46" s="8"/>
      <c r="O46" s="13"/>
      <c r="P46" s="8"/>
      <c r="Q46" s="8"/>
      <c r="R46" s="13"/>
      <c r="S46" s="8"/>
      <c r="T46" s="8"/>
      <c r="U46" s="13"/>
      <c r="V46" s="8"/>
      <c r="W46" s="8"/>
      <c r="X46" s="13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7"/>
      <c r="AO46" s="7"/>
    </row>
    <row r="47" spans="2:41" ht="18" customHeight="1" x14ac:dyDescent="0.25">
      <c r="B47" s="8"/>
      <c r="C47" s="8"/>
      <c r="D47" s="8"/>
      <c r="E47" s="8"/>
      <c r="F47" s="13"/>
      <c r="G47" s="8"/>
      <c r="H47" s="8"/>
      <c r="I47" s="13"/>
      <c r="J47" s="8"/>
      <c r="K47" s="8"/>
      <c r="L47" s="13"/>
      <c r="M47" s="8"/>
      <c r="N47" s="8"/>
      <c r="O47" s="13"/>
      <c r="P47" s="8"/>
      <c r="Q47" s="8"/>
      <c r="R47" s="13"/>
      <c r="S47" s="8"/>
      <c r="T47" s="8"/>
      <c r="U47" s="13"/>
      <c r="V47" s="8"/>
      <c r="W47" s="8"/>
      <c r="X47" s="13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7"/>
      <c r="AO47" s="7"/>
    </row>
    <row r="48" spans="2:41" x14ac:dyDescent="0.25">
      <c r="B48" s="10" t="s">
        <v>20</v>
      </c>
      <c r="C48" s="8"/>
      <c r="D48" s="58">
        <v>44228</v>
      </c>
      <c r="E48" s="58"/>
      <c r="F48" s="8"/>
      <c r="G48" s="58">
        <v>44256</v>
      </c>
      <c r="H48" s="58"/>
      <c r="I48" s="8"/>
      <c r="J48" s="58">
        <v>44287</v>
      </c>
      <c r="K48" s="58"/>
      <c r="L48" s="8"/>
      <c r="M48" s="58">
        <v>44317</v>
      </c>
      <c r="N48" s="58"/>
      <c r="O48" s="8"/>
      <c r="P48" s="58">
        <v>44348</v>
      </c>
      <c r="Q48" s="58"/>
      <c r="R48" s="13"/>
      <c r="S48" s="58">
        <v>44378</v>
      </c>
      <c r="T48" s="58"/>
      <c r="U48" s="13"/>
      <c r="V48" s="58">
        <v>44409</v>
      </c>
      <c r="W48" s="58"/>
      <c r="X48" s="13"/>
      <c r="Y48" s="58">
        <v>44440</v>
      </c>
      <c r="Z48" s="58"/>
      <c r="AA48" s="8"/>
      <c r="AB48" s="58">
        <v>44470</v>
      </c>
      <c r="AC48" s="58"/>
      <c r="AD48" s="8"/>
      <c r="AE48" s="58">
        <v>44501</v>
      </c>
      <c r="AF48" s="58"/>
      <c r="AG48" s="8"/>
      <c r="AH48" s="58">
        <v>44531</v>
      </c>
      <c r="AI48" s="58"/>
      <c r="AJ48" s="8"/>
      <c r="AK48" s="58">
        <v>44562</v>
      </c>
      <c r="AL48" s="58"/>
      <c r="AM48" s="8"/>
      <c r="AN48" s="7"/>
      <c r="AO48" s="7"/>
    </row>
    <row r="49" spans="2:41" ht="18" customHeight="1" x14ac:dyDescent="0.25">
      <c r="B49" s="9" t="s">
        <v>52</v>
      </c>
      <c r="C49" s="8"/>
      <c r="D49" s="12">
        <v>133616</v>
      </c>
      <c r="E49" s="11">
        <v>135791</v>
      </c>
      <c r="F49" s="8"/>
      <c r="G49" s="12">
        <v>146882</v>
      </c>
      <c r="H49" s="11">
        <v>147789</v>
      </c>
      <c r="I49" s="8"/>
      <c r="J49" s="12">
        <v>154955</v>
      </c>
      <c r="K49" s="11">
        <v>154879</v>
      </c>
      <c r="L49" s="8"/>
      <c r="M49" s="12">
        <v>179419</v>
      </c>
      <c r="N49" s="11">
        <v>162769</v>
      </c>
      <c r="O49" s="8"/>
      <c r="P49" s="12">
        <v>205078</v>
      </c>
      <c r="Q49" s="11">
        <v>190687</v>
      </c>
      <c r="S49" s="12">
        <v>229973</v>
      </c>
      <c r="T49" s="11">
        <v>178886</v>
      </c>
      <c r="V49" s="12">
        <v>195761</v>
      </c>
      <c r="W49" s="11">
        <v>176317</v>
      </c>
      <c r="Y49" s="12">
        <v>183286</v>
      </c>
      <c r="Z49" s="11">
        <v>163837</v>
      </c>
      <c r="AA49" s="8"/>
      <c r="AB49" s="12">
        <v>169712</v>
      </c>
      <c r="AC49" s="11">
        <v>156648</v>
      </c>
      <c r="AD49" s="8"/>
      <c r="AE49" s="12">
        <v>144154</v>
      </c>
      <c r="AF49" s="11">
        <v>144871</v>
      </c>
      <c r="AG49" s="8"/>
      <c r="AH49" s="12">
        <v>167244</v>
      </c>
      <c r="AI49" s="11">
        <v>155618</v>
      </c>
      <c r="AJ49" s="8"/>
      <c r="AK49" s="12">
        <v>135131</v>
      </c>
      <c r="AL49" s="11">
        <v>137724</v>
      </c>
      <c r="AM49" s="8"/>
      <c r="AN49" s="7"/>
      <c r="AO49" s="7"/>
    </row>
    <row r="50" spans="2:41" ht="18" customHeight="1" x14ac:dyDescent="0.25">
      <c r="B50" s="9" t="s">
        <v>53</v>
      </c>
      <c r="C50" s="8"/>
      <c r="D50" s="12">
        <v>36720</v>
      </c>
      <c r="E50" s="11">
        <v>35390</v>
      </c>
      <c r="F50" s="8"/>
      <c r="G50" s="12">
        <v>33872</v>
      </c>
      <c r="H50" s="11">
        <v>37846</v>
      </c>
      <c r="I50" s="8"/>
      <c r="J50" s="12">
        <v>28794</v>
      </c>
      <c r="K50" s="11">
        <v>38666</v>
      </c>
      <c r="L50" s="8"/>
      <c r="M50" s="12">
        <v>33923</v>
      </c>
      <c r="N50" s="11">
        <v>40521</v>
      </c>
      <c r="O50" s="8"/>
      <c r="P50" s="12">
        <v>42862</v>
      </c>
      <c r="Q50" s="11">
        <v>48058</v>
      </c>
      <c r="S50" s="12">
        <v>55350</v>
      </c>
      <c r="T50" s="11">
        <v>47251</v>
      </c>
      <c r="V50" s="12">
        <v>50435</v>
      </c>
      <c r="W50" s="11">
        <v>47854</v>
      </c>
      <c r="Y50" s="12">
        <v>49956</v>
      </c>
      <c r="Z50" s="11">
        <v>45089</v>
      </c>
      <c r="AA50" s="8"/>
      <c r="AB50" s="12">
        <v>42806</v>
      </c>
      <c r="AC50" s="11">
        <v>41999</v>
      </c>
      <c r="AD50" s="8"/>
      <c r="AE50" s="12">
        <v>33597</v>
      </c>
      <c r="AF50" s="11">
        <v>33892</v>
      </c>
      <c r="AG50" s="8"/>
      <c r="AH50" s="12">
        <v>39277</v>
      </c>
      <c r="AI50" s="11">
        <v>37668</v>
      </c>
      <c r="AJ50" s="8"/>
      <c r="AK50" s="12">
        <v>34595</v>
      </c>
      <c r="AL50" s="11">
        <v>37113</v>
      </c>
      <c r="AM50" s="8"/>
      <c r="AN50" s="7"/>
      <c r="AO50" s="7"/>
    </row>
    <row r="51" spans="2:41" ht="18" customHeight="1" x14ac:dyDescent="0.25">
      <c r="B51" s="9" t="s">
        <v>54</v>
      </c>
      <c r="C51" s="8"/>
      <c r="D51" s="12">
        <v>5662</v>
      </c>
      <c r="E51" s="11">
        <v>5125</v>
      </c>
      <c r="F51" s="8"/>
      <c r="G51" s="12">
        <v>8964</v>
      </c>
      <c r="H51" s="11">
        <v>9106</v>
      </c>
      <c r="I51" s="8"/>
      <c r="J51" s="12">
        <v>5557</v>
      </c>
      <c r="K51" s="11">
        <v>15528</v>
      </c>
      <c r="L51" s="8"/>
      <c r="M51" s="12">
        <v>22105</v>
      </c>
      <c r="N51" s="11">
        <v>38104</v>
      </c>
      <c r="O51" s="8"/>
      <c r="P51" s="12">
        <v>56817</v>
      </c>
      <c r="Q51" s="11">
        <v>48016</v>
      </c>
      <c r="S51" s="12">
        <v>76109</v>
      </c>
      <c r="T51" s="11">
        <v>40242</v>
      </c>
      <c r="V51" s="12">
        <v>55541</v>
      </c>
      <c r="W51" s="11">
        <v>40077</v>
      </c>
      <c r="Y51" s="12">
        <v>47807</v>
      </c>
      <c r="Z51" s="11">
        <v>32142</v>
      </c>
      <c r="AA51" s="8"/>
      <c r="AB51" s="12">
        <v>26480</v>
      </c>
      <c r="AC51" s="11">
        <v>24194</v>
      </c>
      <c r="AD51" s="8"/>
      <c r="AE51" s="12">
        <v>9900</v>
      </c>
      <c r="AF51" s="11">
        <v>23901</v>
      </c>
      <c r="AG51" s="8"/>
      <c r="AH51" s="12">
        <v>8560</v>
      </c>
      <c r="AI51" s="11">
        <v>26722</v>
      </c>
      <c r="AJ51" s="8"/>
      <c r="AK51" s="12">
        <v>9512</v>
      </c>
      <c r="AL51" s="11">
        <v>10791</v>
      </c>
      <c r="AM51" s="8"/>
      <c r="AN51" s="7"/>
      <c r="AO51" s="7"/>
    </row>
    <row r="52" spans="2:41" ht="18" customHeight="1" x14ac:dyDescent="0.25">
      <c r="B52" s="9" t="s">
        <v>55</v>
      </c>
      <c r="C52" s="8"/>
      <c r="D52" s="12">
        <f>SUM(D49:D51)</f>
        <v>175998</v>
      </c>
      <c r="E52" s="11">
        <f>SUM(E49:E51)</f>
        <v>176306</v>
      </c>
      <c r="F52" s="8">
        <f>SUM(D52:E52)</f>
        <v>352304</v>
      </c>
      <c r="G52" s="12">
        <f>SUM(G49:G51)</f>
        <v>189718</v>
      </c>
      <c r="H52" s="11">
        <f>SUM(H49:H51)</f>
        <v>194741</v>
      </c>
      <c r="I52" s="8"/>
      <c r="J52" s="12">
        <f>SUM(J49:J51)</f>
        <v>189306</v>
      </c>
      <c r="K52" s="11">
        <f>SUM(K49:K51)</f>
        <v>209073</v>
      </c>
      <c r="L52" s="8"/>
      <c r="M52" s="12">
        <f>SUM(M49:M51)</f>
        <v>235447</v>
      </c>
      <c r="N52" s="11">
        <f>SUM(N49:N51)</f>
        <v>241394</v>
      </c>
      <c r="O52" s="8"/>
      <c r="P52" s="12">
        <f>SUM(P49:P51)</f>
        <v>304757</v>
      </c>
      <c r="Q52" s="11">
        <f>SUM(Q49:Q51)</f>
        <v>286761</v>
      </c>
      <c r="S52" s="12">
        <f>SUM(S49:S51)</f>
        <v>361432</v>
      </c>
      <c r="T52" s="11">
        <f>SUM(T49:T51)</f>
        <v>266379</v>
      </c>
      <c r="V52" s="12">
        <f>SUM(V49:V51)</f>
        <v>301737</v>
      </c>
      <c r="W52" s="11">
        <f>SUM(W49:W51)</f>
        <v>264248</v>
      </c>
      <c r="X52">
        <f>SUM(V52:W52)</f>
        <v>565985</v>
      </c>
      <c r="Y52" s="12">
        <f>SUM(Y49:Y51)</f>
        <v>281049</v>
      </c>
      <c r="Z52" s="11">
        <f>SUM(Z49:Z51)</f>
        <v>241068</v>
      </c>
      <c r="AA52" s="8"/>
      <c r="AB52" s="12">
        <f>SUM(AB49:AB51)</f>
        <v>238998</v>
      </c>
      <c r="AC52" s="11">
        <f>SUM(AC49:AC51)</f>
        <v>222841</v>
      </c>
      <c r="AD52" s="8"/>
      <c r="AE52" s="12">
        <f>SUM(AE49:AE51)</f>
        <v>187651</v>
      </c>
      <c r="AF52" s="11">
        <f>SUM(AF49:AF51)</f>
        <v>202664</v>
      </c>
      <c r="AG52" s="8"/>
      <c r="AH52" s="12">
        <f>SUM(AH49:AH51)</f>
        <v>215081</v>
      </c>
      <c r="AI52" s="11">
        <f>SUM(AI49:AI51)</f>
        <v>220008</v>
      </c>
      <c r="AJ52" s="8"/>
      <c r="AK52" s="12">
        <f>SUM(AK49:AK51)</f>
        <v>179238</v>
      </c>
      <c r="AL52" s="11">
        <f>SUM(AL49:AL51)</f>
        <v>185628</v>
      </c>
      <c r="AM52" s="8"/>
      <c r="AN52" s="7"/>
      <c r="AO52" s="7"/>
    </row>
    <row r="53" spans="2:41" ht="18" customHeight="1" x14ac:dyDescent="0.25">
      <c r="B53" s="9" t="s">
        <v>14</v>
      </c>
      <c r="C53" s="8"/>
      <c r="D53" s="59">
        <f>E52/D52-1</f>
        <v>1.7500198865896266E-3</v>
      </c>
      <c r="E53" s="59"/>
      <c r="F53" s="8"/>
      <c r="G53" s="59">
        <f>H52/G52-1</f>
        <v>2.6476138268377358E-2</v>
      </c>
      <c r="H53" s="59"/>
      <c r="I53" s="8"/>
      <c r="J53" s="59">
        <f>K52/J52-1</f>
        <v>0.10441824347881212</v>
      </c>
      <c r="K53" s="59"/>
      <c r="L53" s="8"/>
      <c r="M53" s="59">
        <f>N52/M52-1</f>
        <v>2.5258338394628099E-2</v>
      </c>
      <c r="N53" s="59"/>
      <c r="O53" s="8"/>
      <c r="P53" s="59">
        <f>Q52/P52-1</f>
        <v>-5.9050325341173493E-2</v>
      </c>
      <c r="Q53" s="59"/>
      <c r="R53" s="16"/>
      <c r="S53" s="59">
        <f>T52/S52-1</f>
        <v>-0.26298999535182277</v>
      </c>
      <c r="T53" s="59"/>
      <c r="U53" s="16"/>
      <c r="V53" s="59">
        <f>W52/V52-1</f>
        <v>-0.12424396080029965</v>
      </c>
      <c r="W53" s="59"/>
      <c r="X53" s="16"/>
      <c r="Y53" s="59">
        <f>Z52/Y52-1</f>
        <v>-0.14225633252564496</v>
      </c>
      <c r="Z53" s="59"/>
      <c r="AA53" s="8"/>
      <c r="AB53" s="59">
        <f>AC52/AB52-1</f>
        <v>-6.7603076176369625E-2</v>
      </c>
      <c r="AC53" s="59"/>
      <c r="AD53" s="8"/>
      <c r="AE53" s="59">
        <f>AF52/AE52-1</f>
        <v>8.0004902718344262E-2</v>
      </c>
      <c r="AF53" s="59"/>
      <c r="AG53" s="8"/>
      <c r="AH53" s="59">
        <f>AI52/AH52-1</f>
        <v>2.2907648746286258E-2</v>
      </c>
      <c r="AI53" s="59"/>
      <c r="AJ53" s="8"/>
      <c r="AK53" s="59">
        <f>AL52/AK52-1</f>
        <v>3.5650922237471905E-2</v>
      </c>
      <c r="AL53" s="59"/>
      <c r="AM53" s="8"/>
      <c r="AN53" s="7"/>
      <c r="AO53" s="7"/>
    </row>
    <row r="54" spans="2:41" ht="18" customHeight="1" x14ac:dyDescent="0.25">
      <c r="B54" s="8"/>
      <c r="C54" s="8"/>
      <c r="D54" s="8"/>
      <c r="E54" s="8"/>
      <c r="F54" s="13"/>
      <c r="G54" s="8"/>
      <c r="H54" s="8"/>
      <c r="I54" s="13"/>
      <c r="J54" s="8"/>
      <c r="K54" s="8"/>
      <c r="L54" s="13"/>
      <c r="M54" s="8"/>
      <c r="N54" s="8"/>
      <c r="O54" s="13"/>
      <c r="P54" s="8"/>
      <c r="Q54" s="8"/>
      <c r="R54" s="13"/>
      <c r="S54" s="8"/>
      <c r="T54" s="8"/>
      <c r="U54" s="13"/>
      <c r="V54" s="8"/>
      <c r="W54" s="8"/>
      <c r="X54" s="13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7"/>
      <c r="AO54" s="7"/>
    </row>
    <row r="55" spans="2:41" x14ac:dyDescent="0.25">
      <c r="AN55" s="7"/>
      <c r="AO55" s="7"/>
    </row>
    <row r="56" spans="2:41" x14ac:dyDescent="0.25">
      <c r="B56" s="10" t="s">
        <v>20</v>
      </c>
      <c r="C56" s="8"/>
      <c r="D56" s="58">
        <v>44593</v>
      </c>
      <c r="E56" s="58"/>
      <c r="F56" s="8"/>
      <c r="G56" s="58">
        <v>44621</v>
      </c>
      <c r="H56" s="58"/>
      <c r="I56" s="8"/>
      <c r="J56" s="58">
        <v>44652</v>
      </c>
      <c r="K56" s="58"/>
      <c r="L56" s="8"/>
      <c r="M56" s="58">
        <v>44682</v>
      </c>
      <c r="N56" s="58"/>
      <c r="O56" s="8"/>
      <c r="P56" s="58">
        <v>44713</v>
      </c>
      <c r="Q56" s="58"/>
      <c r="R56" s="13"/>
      <c r="S56" s="58">
        <v>44743</v>
      </c>
      <c r="T56" s="58"/>
      <c r="U56" s="13"/>
      <c r="V56" s="58">
        <v>44774</v>
      </c>
      <c r="W56" s="58"/>
      <c r="X56" s="13"/>
      <c r="Y56" s="58">
        <v>44805</v>
      </c>
      <c r="Z56" s="58"/>
      <c r="AA56" s="8"/>
      <c r="AB56" s="58">
        <v>44835</v>
      </c>
      <c r="AC56" s="58"/>
      <c r="AD56" s="8"/>
      <c r="AE56" s="58">
        <v>44866</v>
      </c>
      <c r="AF56" s="58"/>
      <c r="AG56" s="8"/>
      <c r="AH56" s="58">
        <v>44896</v>
      </c>
      <c r="AI56" s="58"/>
      <c r="AJ56" s="8"/>
      <c r="AK56" s="58">
        <v>44927</v>
      </c>
      <c r="AL56" s="58"/>
      <c r="AM56" s="8"/>
      <c r="AN56" s="7"/>
      <c r="AO56" s="7"/>
    </row>
    <row r="57" spans="2:41" ht="18" customHeight="1" x14ac:dyDescent="0.25">
      <c r="B57" s="9" t="s">
        <v>52</v>
      </c>
      <c r="C57" s="8"/>
      <c r="D57" s="12">
        <v>135791</v>
      </c>
      <c r="E57" s="11">
        <v>131769</v>
      </c>
      <c r="F57" s="8"/>
      <c r="G57" s="12">
        <v>147789</v>
      </c>
      <c r="H57" s="11">
        <f>B134</f>
        <v>141832</v>
      </c>
      <c r="I57" s="8"/>
      <c r="J57" s="12">
        <v>154879</v>
      </c>
      <c r="K57" s="11">
        <f>B135</f>
        <v>144486</v>
      </c>
      <c r="L57" s="8"/>
      <c r="M57" s="12">
        <v>162769</v>
      </c>
      <c r="N57" s="11">
        <v>165127</v>
      </c>
      <c r="O57" s="8"/>
      <c r="P57" s="12">
        <v>190687</v>
      </c>
      <c r="Q57" s="11">
        <v>182180</v>
      </c>
      <c r="S57" s="12">
        <v>178886</v>
      </c>
      <c r="T57" s="11">
        <v>206485</v>
      </c>
      <c r="V57" s="12">
        <v>176317</v>
      </c>
      <c r="W57" s="11">
        <v>193528</v>
      </c>
      <c r="Y57" s="12">
        <v>163837</v>
      </c>
      <c r="Z57" s="11"/>
      <c r="AA57" s="8"/>
      <c r="AB57" s="12">
        <v>156648</v>
      </c>
      <c r="AC57" s="11"/>
      <c r="AD57" s="8"/>
      <c r="AE57" s="12">
        <v>144871</v>
      </c>
      <c r="AF57" s="11"/>
      <c r="AG57" s="8"/>
      <c r="AH57" s="12">
        <v>155618</v>
      </c>
      <c r="AI57" s="11"/>
      <c r="AJ57" s="8"/>
      <c r="AK57" s="12">
        <v>137724</v>
      </c>
      <c r="AL57" s="11"/>
      <c r="AM57" s="8"/>
      <c r="AN57" s="7"/>
      <c r="AO57" s="7"/>
    </row>
    <row r="58" spans="2:41" ht="18" customHeight="1" x14ac:dyDescent="0.25">
      <c r="B58" s="9" t="s">
        <v>53</v>
      </c>
      <c r="C58" s="8"/>
      <c r="D58" s="12">
        <v>35390</v>
      </c>
      <c r="E58" s="11">
        <v>33575</v>
      </c>
      <c r="F58" s="8"/>
      <c r="G58" s="12">
        <v>37846</v>
      </c>
      <c r="H58" s="11">
        <f>B173</f>
        <v>40528</v>
      </c>
      <c r="I58" s="8"/>
      <c r="J58" s="12">
        <v>38666</v>
      </c>
      <c r="K58" s="11">
        <f>B174</f>
        <v>36391</v>
      </c>
      <c r="L58" s="8"/>
      <c r="M58" s="12">
        <v>40521</v>
      </c>
      <c r="N58" s="11">
        <v>41660</v>
      </c>
      <c r="O58" s="8"/>
      <c r="P58" s="12">
        <v>48058</v>
      </c>
      <c r="Q58" s="11">
        <v>50657</v>
      </c>
      <c r="S58" s="12">
        <v>47251</v>
      </c>
      <c r="T58" s="11">
        <v>53316</v>
      </c>
      <c r="V58" s="12">
        <v>47854</v>
      </c>
      <c r="W58" s="11">
        <v>54245</v>
      </c>
      <c r="Y58" s="12">
        <v>45089</v>
      </c>
      <c r="Z58" s="11"/>
      <c r="AA58" s="8"/>
      <c r="AB58" s="12">
        <v>41999</v>
      </c>
      <c r="AC58" s="11"/>
      <c r="AD58" s="8"/>
      <c r="AE58" s="12">
        <v>33892</v>
      </c>
      <c r="AF58" s="11"/>
      <c r="AG58" s="8"/>
      <c r="AH58" s="12">
        <v>37668</v>
      </c>
      <c r="AI58" s="11"/>
      <c r="AJ58" s="8"/>
      <c r="AK58" s="12">
        <v>37113</v>
      </c>
      <c r="AL58" s="11"/>
      <c r="AM58" s="8"/>
      <c r="AN58" s="7"/>
      <c r="AO58" s="7"/>
    </row>
    <row r="59" spans="2:41" ht="18" customHeight="1" x14ac:dyDescent="0.25">
      <c r="B59" s="9" t="s">
        <v>54</v>
      </c>
      <c r="C59" s="8"/>
      <c r="D59" s="12">
        <v>5125</v>
      </c>
      <c r="E59" s="11">
        <v>243</v>
      </c>
      <c r="F59" s="8"/>
      <c r="G59" s="12">
        <v>9106</v>
      </c>
      <c r="H59" s="11">
        <f>B212</f>
        <v>5698</v>
      </c>
      <c r="I59" s="8"/>
      <c r="J59" s="12">
        <v>15528</v>
      </c>
      <c r="K59" s="11">
        <f>B213</f>
        <v>10969</v>
      </c>
      <c r="L59" s="8"/>
      <c r="M59" s="12">
        <v>38104</v>
      </c>
      <c r="N59" s="11">
        <v>31016</v>
      </c>
      <c r="O59" s="8"/>
      <c r="P59" s="12">
        <v>48016</v>
      </c>
      <c r="Q59" s="11">
        <v>54204</v>
      </c>
      <c r="S59" s="12">
        <v>40242</v>
      </c>
      <c r="T59" s="11">
        <v>58207</v>
      </c>
      <c r="V59" s="12">
        <v>40077</v>
      </c>
      <c r="W59" s="11">
        <v>65734</v>
      </c>
      <c r="Y59" s="12">
        <v>32142</v>
      </c>
      <c r="Z59" s="11">
        <v>0</v>
      </c>
      <c r="AA59" s="8"/>
      <c r="AB59" s="12">
        <v>24194</v>
      </c>
      <c r="AC59" s="11">
        <v>0</v>
      </c>
      <c r="AD59" s="8"/>
      <c r="AE59" s="12">
        <v>23901</v>
      </c>
      <c r="AF59" s="11"/>
      <c r="AG59" s="8"/>
      <c r="AH59" s="12">
        <v>26722</v>
      </c>
      <c r="AI59" s="11"/>
      <c r="AJ59" s="8"/>
      <c r="AK59" s="12">
        <v>10791</v>
      </c>
      <c r="AL59" s="11"/>
      <c r="AM59" s="8"/>
      <c r="AN59" s="7"/>
      <c r="AO59" s="7"/>
    </row>
    <row r="60" spans="2:41" ht="18" customHeight="1" x14ac:dyDescent="0.25">
      <c r="B60" s="9" t="s">
        <v>55</v>
      </c>
      <c r="C60" s="8"/>
      <c r="D60" s="12">
        <f>SUM(D57:D59)</f>
        <v>176306</v>
      </c>
      <c r="E60" s="11">
        <f>SUM(E57:E59)</f>
        <v>165587</v>
      </c>
      <c r="F60" s="8">
        <f>SUM(D60:E60)</f>
        <v>341893</v>
      </c>
      <c r="G60" s="12">
        <f>SUM(G57:G59)</f>
        <v>194741</v>
      </c>
      <c r="H60" s="11">
        <f>SUM(H57:H59)</f>
        <v>188058</v>
      </c>
      <c r="I60" s="8"/>
      <c r="J60" s="12">
        <f>SUM(J57:J59)</f>
        <v>209073</v>
      </c>
      <c r="K60" s="11">
        <f>SUM(K57:K59)</f>
        <v>191846</v>
      </c>
      <c r="L60" s="8"/>
      <c r="M60" s="12">
        <f>SUM(M57:M59)</f>
        <v>241394</v>
      </c>
      <c r="N60" s="11">
        <f>SUM(N57:N59)</f>
        <v>237803</v>
      </c>
      <c r="O60" s="8"/>
      <c r="P60" s="12">
        <f>SUM(P57:P59)</f>
        <v>286761</v>
      </c>
      <c r="Q60" s="11">
        <f>SUM(Q57:Q59)</f>
        <v>287041</v>
      </c>
      <c r="S60" s="12">
        <f>SUM(S57:S59)</f>
        <v>266379</v>
      </c>
      <c r="T60" s="11">
        <f>SUM(T57:T59)</f>
        <v>318008</v>
      </c>
      <c r="V60" s="12">
        <f>SUM(V57:V59)</f>
        <v>264248</v>
      </c>
      <c r="W60" s="11">
        <f>SUM(W57:W59)</f>
        <v>313507</v>
      </c>
      <c r="X60">
        <f>SUM(V60:W60)</f>
        <v>577755</v>
      </c>
      <c r="Y60" s="12">
        <f>SUM(Y57:Y59)</f>
        <v>241068</v>
      </c>
      <c r="Z60" s="11">
        <f>SUM(Z57:Z59)</f>
        <v>0</v>
      </c>
      <c r="AA60" s="8"/>
      <c r="AB60" s="12">
        <f>SUM(AB57:AB59)</f>
        <v>222841</v>
      </c>
      <c r="AC60" s="11">
        <f>SUM(AC57:AC59)</f>
        <v>0</v>
      </c>
      <c r="AD60" s="8"/>
      <c r="AE60" s="12">
        <f>SUM(AE57:AE59)</f>
        <v>202664</v>
      </c>
      <c r="AF60" s="11">
        <f>SUM(AF57:AF59)</f>
        <v>0</v>
      </c>
      <c r="AG60" s="8"/>
      <c r="AH60" s="12">
        <f>SUM(AH57:AH59)</f>
        <v>220008</v>
      </c>
      <c r="AI60" s="11">
        <f>SUM(AI57:AI59)</f>
        <v>0</v>
      </c>
      <c r="AJ60" s="8"/>
      <c r="AK60" s="12">
        <f>SUM(AK57:AK59)</f>
        <v>185628</v>
      </c>
      <c r="AL60" s="11">
        <f>SUM(AL57:AL59)</f>
        <v>0</v>
      </c>
      <c r="AM60" s="8"/>
      <c r="AN60" s="7"/>
      <c r="AO60" s="7"/>
    </row>
    <row r="61" spans="2:41" ht="18" customHeight="1" x14ac:dyDescent="0.25">
      <c r="B61" s="9" t="s">
        <v>14</v>
      </c>
      <c r="C61" s="8"/>
      <c r="D61" s="59">
        <f>E60/D60-1</f>
        <v>-6.079770399192308E-2</v>
      </c>
      <c r="E61" s="59"/>
      <c r="F61" s="8"/>
      <c r="G61" s="59">
        <f>H60/G60-1</f>
        <v>-3.4317375385768845E-2</v>
      </c>
      <c r="H61" s="59"/>
      <c r="I61" s="8"/>
      <c r="J61" s="59">
        <f>K60/J60-1</f>
        <v>-8.2397057487097802E-2</v>
      </c>
      <c r="K61" s="59"/>
      <c r="L61" s="8"/>
      <c r="M61" s="59">
        <f>N60/M60-1</f>
        <v>-1.4876094683380692E-2</v>
      </c>
      <c r="N61" s="59"/>
      <c r="O61" s="8"/>
      <c r="P61" s="59">
        <f>Q60/P60-1</f>
        <v>9.7642287479815515E-4</v>
      </c>
      <c r="Q61" s="59"/>
      <c r="R61" s="16"/>
      <c r="S61" s="59">
        <f>T60/S60-1</f>
        <v>0.19381783098517524</v>
      </c>
      <c r="T61" s="59"/>
      <c r="U61" s="16"/>
      <c r="V61" s="59">
        <f>W60/V60-1</f>
        <v>0.18641200690260673</v>
      </c>
      <c r="W61" s="59"/>
      <c r="X61" s="16"/>
      <c r="Y61" s="59">
        <f>Z60/Y60-1</f>
        <v>-1</v>
      </c>
      <c r="Z61" s="59"/>
      <c r="AA61" s="8"/>
      <c r="AB61" s="59">
        <f>AC60/AB60-1</f>
        <v>-1</v>
      </c>
      <c r="AC61" s="59"/>
      <c r="AD61" s="8"/>
      <c r="AE61" s="59">
        <f>AF60/AE60-1</f>
        <v>-1</v>
      </c>
      <c r="AF61" s="59"/>
      <c r="AG61" s="8"/>
      <c r="AH61" s="59">
        <f>AI60/AH60-1</f>
        <v>-1</v>
      </c>
      <c r="AI61" s="59"/>
      <c r="AJ61" s="8"/>
      <c r="AK61" s="59">
        <f>AL60/AK60-1</f>
        <v>-1</v>
      </c>
      <c r="AL61" s="59"/>
      <c r="AM61" s="8"/>
      <c r="AN61" s="7"/>
      <c r="AO61" s="7"/>
    </row>
    <row r="62" spans="2:41" ht="18" customHeight="1" x14ac:dyDescent="0.25">
      <c r="B62" s="8"/>
      <c r="C62" s="8"/>
      <c r="D62" s="8"/>
      <c r="E62" s="8"/>
      <c r="F62" s="13"/>
      <c r="G62" s="8"/>
      <c r="H62" s="8"/>
      <c r="I62" s="13"/>
      <c r="J62" s="8"/>
      <c r="K62" s="8"/>
      <c r="L62" s="13"/>
      <c r="M62" s="8"/>
      <c r="N62" s="8"/>
      <c r="O62" s="13"/>
      <c r="P62" s="8"/>
      <c r="Q62" s="8"/>
      <c r="R62" s="13"/>
      <c r="S62" s="8"/>
      <c r="T62" s="8"/>
      <c r="U62" s="13"/>
      <c r="V62" s="8"/>
      <c r="W62" s="8"/>
      <c r="X62" s="13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7"/>
      <c r="AO62" s="7"/>
    </row>
    <row r="63" spans="2:41" x14ac:dyDescent="0.25">
      <c r="AN63" s="7"/>
      <c r="AO63" s="7"/>
    </row>
    <row r="64" spans="2:41" x14ac:dyDescent="0.25">
      <c r="AN64" s="7"/>
      <c r="AO64" s="7"/>
    </row>
    <row r="66" spans="1:24" x14ac:dyDescent="0.25">
      <c r="A66" s="60" t="s">
        <v>21</v>
      </c>
      <c r="B66" s="60"/>
      <c r="C66" s="60"/>
      <c r="D66" s="60"/>
      <c r="E66" s="60"/>
    </row>
    <row r="67" spans="1:24" x14ac:dyDescent="0.25">
      <c r="A67" s="21"/>
      <c r="B67" s="21"/>
      <c r="C67" s="21"/>
      <c r="D67" s="21"/>
      <c r="E67" s="21"/>
    </row>
    <row r="68" spans="1:24" x14ac:dyDescent="0.25">
      <c r="A68" s="6" t="str">
        <f>"Water Produced ("&amp;'Demand Input'!$C$9&amp;")"</f>
        <v>Water Produced (MG)</v>
      </c>
    </row>
    <row r="69" spans="1:24" x14ac:dyDescent="0.25">
      <c r="A69" s="1" t="s">
        <v>3</v>
      </c>
      <c r="B69" s="2" t="s">
        <v>0</v>
      </c>
      <c r="C69" s="2" t="s">
        <v>1</v>
      </c>
      <c r="D69" s="57" t="s">
        <v>7</v>
      </c>
      <c r="E69" s="2"/>
    </row>
    <row r="70" spans="1:24" x14ac:dyDescent="0.25">
      <c r="A70" s="47">
        <v>43862</v>
      </c>
      <c r="B70" s="20">
        <f>'Demand Input'!D47</f>
        <v>189.14</v>
      </c>
      <c r="C70" s="20">
        <f>'Demand Input'!C47</f>
        <v>202.92</v>
      </c>
      <c r="D70" s="4">
        <f t="shared" ref="D70:D76" si="0">B70/C70</f>
        <v>0.93209146461659764</v>
      </c>
      <c r="E70" s="4"/>
      <c r="F70" s="4"/>
      <c r="I70" s="4">
        <v>189.14</v>
      </c>
      <c r="L70" s="4"/>
      <c r="O70" s="4"/>
      <c r="R70" s="4"/>
      <c r="U70" s="4"/>
      <c r="X70" s="4"/>
    </row>
    <row r="71" spans="1:24" x14ac:dyDescent="0.25">
      <c r="A71" s="47">
        <v>43891</v>
      </c>
      <c r="B71" s="20">
        <f>'Demand Input'!D48</f>
        <v>218.9</v>
      </c>
      <c r="C71" s="20">
        <f>'Demand Input'!C48</f>
        <v>218.89</v>
      </c>
      <c r="D71" s="4">
        <f t="shared" si="0"/>
        <v>1.0000456850472841</v>
      </c>
      <c r="E71" s="4"/>
      <c r="F71" s="4"/>
      <c r="I71" s="4">
        <v>218.9</v>
      </c>
      <c r="L71" s="4"/>
      <c r="O71" s="4"/>
      <c r="R71" s="4"/>
      <c r="U71" s="4"/>
      <c r="X71" s="4"/>
    </row>
    <row r="72" spans="1:24" x14ac:dyDescent="0.25">
      <c r="A72" s="47">
        <v>43922</v>
      </c>
      <c r="B72" s="20">
        <f>'Demand Input'!D49</f>
        <v>201.4</v>
      </c>
      <c r="C72" s="20">
        <f>'Demand Input'!C49</f>
        <v>226.62</v>
      </c>
      <c r="D72" s="4">
        <f t="shared" si="0"/>
        <v>0.888712381960992</v>
      </c>
      <c r="E72" s="4"/>
      <c r="F72" s="4"/>
      <c r="I72" s="4">
        <v>201.4</v>
      </c>
      <c r="L72" s="4"/>
      <c r="O72" s="4"/>
      <c r="R72" s="4"/>
      <c r="U72" s="4"/>
      <c r="X72" s="4"/>
    </row>
    <row r="73" spans="1:24" x14ac:dyDescent="0.25">
      <c r="A73" s="47">
        <v>43952</v>
      </c>
      <c r="B73" s="20">
        <f>'Demand Input'!D50</f>
        <v>241.3</v>
      </c>
      <c r="C73" s="20">
        <f>'Demand Input'!C50</f>
        <v>270.85000000000002</v>
      </c>
      <c r="D73" s="4">
        <f t="shared" si="0"/>
        <v>0.89089902159867085</v>
      </c>
      <c r="E73" s="4"/>
      <c r="F73" s="4"/>
      <c r="I73" s="4">
        <v>241.3</v>
      </c>
      <c r="L73" s="4"/>
      <c r="O73" s="4"/>
      <c r="R73" s="4"/>
      <c r="U73" s="4"/>
      <c r="X73" s="4"/>
    </row>
    <row r="74" spans="1:24" x14ac:dyDescent="0.25">
      <c r="A74" s="47">
        <v>43983</v>
      </c>
      <c r="B74" s="20">
        <f>'Demand Input'!D51</f>
        <v>318.89999999999998</v>
      </c>
      <c r="C74" s="20">
        <f>'Demand Input'!C51</f>
        <v>263.67</v>
      </c>
      <c r="D74" s="4">
        <f t="shared" si="0"/>
        <v>1.2094663784275799</v>
      </c>
      <c r="E74" s="4"/>
      <c r="F74" s="4"/>
      <c r="I74" s="4">
        <v>318.89999999999998</v>
      </c>
      <c r="L74" s="4"/>
      <c r="O74" s="4"/>
      <c r="R74" s="4"/>
      <c r="U74" s="4"/>
      <c r="X74" s="4"/>
    </row>
    <row r="75" spans="1:24" x14ac:dyDescent="0.25">
      <c r="A75" s="47">
        <v>44013</v>
      </c>
      <c r="B75" s="20">
        <f>'Demand Input'!D52</f>
        <v>345.4</v>
      </c>
      <c r="C75" s="20">
        <f>'Demand Input'!C52</f>
        <v>314.55</v>
      </c>
      <c r="D75" s="4">
        <f t="shared" si="0"/>
        <v>1.0980766173899219</v>
      </c>
      <c r="E75" s="4"/>
      <c r="F75" s="4"/>
      <c r="I75" s="4">
        <v>345.4</v>
      </c>
      <c r="L75" s="4"/>
      <c r="O75" s="4"/>
      <c r="R75" s="4"/>
      <c r="U75" s="4"/>
      <c r="X75" s="4"/>
    </row>
    <row r="76" spans="1:24" x14ac:dyDescent="0.25">
      <c r="A76" s="47">
        <v>44044</v>
      </c>
      <c r="B76" s="20">
        <f>'Demand Input'!D53</f>
        <v>364.8</v>
      </c>
      <c r="C76" s="20">
        <f>'Demand Input'!C53</f>
        <v>311.17</v>
      </c>
      <c r="D76" s="4">
        <f t="shared" si="0"/>
        <v>1.1723495195552269</v>
      </c>
      <c r="E76" s="4"/>
      <c r="F76" s="4"/>
      <c r="I76" s="4">
        <v>364.8</v>
      </c>
      <c r="L76" s="4"/>
      <c r="O76" s="4"/>
      <c r="R76" s="4"/>
      <c r="U76" s="4"/>
      <c r="X76" s="4"/>
    </row>
    <row r="77" spans="1:24" x14ac:dyDescent="0.25">
      <c r="A77" s="47">
        <v>44075</v>
      </c>
      <c r="B77" s="20">
        <f>'Demand Input'!D54</f>
        <v>311</v>
      </c>
      <c r="C77" s="20">
        <f>'Demand Input'!C54</f>
        <v>258.3</v>
      </c>
      <c r="D77" s="4">
        <f t="shared" ref="D77:D78" si="1">B77/C77</f>
        <v>1.2040263259775454</v>
      </c>
      <c r="E77" s="4"/>
      <c r="F77" s="4"/>
      <c r="I77" s="4">
        <v>311</v>
      </c>
      <c r="L77" s="4"/>
      <c r="O77" s="4"/>
      <c r="R77" s="4"/>
      <c r="U77" s="4"/>
      <c r="X77" s="4"/>
    </row>
    <row r="78" spans="1:24" x14ac:dyDescent="0.25">
      <c r="A78" s="47">
        <v>44105</v>
      </c>
      <c r="B78" s="20">
        <f>'Demand Input'!D55</f>
        <v>294.3</v>
      </c>
      <c r="C78" s="20">
        <f>'Demand Input'!C55</f>
        <v>235.52</v>
      </c>
      <c r="D78" s="4">
        <f t="shared" si="1"/>
        <v>1.2495754076086956</v>
      </c>
      <c r="E78" s="4"/>
      <c r="F78" s="4"/>
      <c r="I78" s="4">
        <v>294.3</v>
      </c>
      <c r="L78" s="4"/>
      <c r="O78" s="4"/>
      <c r="R78" s="4"/>
      <c r="U78" s="4"/>
      <c r="X78" s="4"/>
    </row>
    <row r="79" spans="1:24" x14ac:dyDescent="0.25">
      <c r="A79" s="47">
        <v>44136</v>
      </c>
      <c r="B79" s="20">
        <f>'Demand Input'!D56</f>
        <v>262.20999999999998</v>
      </c>
      <c r="C79" s="20">
        <f>'Demand Input'!C56</f>
        <v>207.02</v>
      </c>
      <c r="D79" s="4">
        <f t="shared" ref="D79:D80" si="2">B79/C79</f>
        <v>1.2665925997488163</v>
      </c>
      <c r="E79" s="4"/>
      <c r="F79" s="4"/>
      <c r="I79" s="4">
        <v>262.20999999999998</v>
      </c>
      <c r="L79" s="4"/>
      <c r="O79" s="4"/>
      <c r="R79" s="4"/>
      <c r="U79" s="4"/>
      <c r="X79" s="4"/>
    </row>
    <row r="80" spans="1:24" x14ac:dyDescent="0.25">
      <c r="A80" s="47">
        <v>44166</v>
      </c>
      <c r="B80" s="20">
        <f>'Demand Input'!D57</f>
        <v>246.95</v>
      </c>
      <c r="C80" s="20">
        <f>'Demand Input'!C57</f>
        <v>212.65199999999999</v>
      </c>
      <c r="D80" s="4">
        <f t="shared" si="2"/>
        <v>1.1612869853093317</v>
      </c>
      <c r="E80" s="4"/>
      <c r="F80" s="4"/>
      <c r="I80" s="4">
        <v>246.95</v>
      </c>
      <c r="L80" s="4"/>
      <c r="O80" s="4"/>
      <c r="R80" s="4"/>
      <c r="U80" s="4"/>
      <c r="X80" s="4"/>
    </row>
    <row r="81" spans="1:24" x14ac:dyDescent="0.25">
      <c r="A81" s="47">
        <v>44197</v>
      </c>
      <c r="B81" s="20">
        <f>'Demand Input'!D58</f>
        <v>244.69800000000001</v>
      </c>
      <c r="C81" s="20">
        <f>'Demand Input'!C58</f>
        <v>208.08199999999999</v>
      </c>
      <c r="D81" s="4">
        <f t="shared" ref="D81:D85" si="3">B81/C81</f>
        <v>1.1759690891091013</v>
      </c>
      <c r="E81" s="4"/>
      <c r="F81" s="4"/>
      <c r="I81" s="4"/>
      <c r="L81" s="4"/>
      <c r="O81" s="4"/>
      <c r="R81" s="4"/>
      <c r="U81" s="4"/>
      <c r="X81" s="4"/>
    </row>
    <row r="82" spans="1:24" x14ac:dyDescent="0.25">
      <c r="A82" s="47">
        <v>44228</v>
      </c>
      <c r="B82" s="20">
        <f>'Demand Input'!F47</f>
        <v>205.51</v>
      </c>
      <c r="C82" s="20">
        <f>B70</f>
        <v>189.14</v>
      </c>
      <c r="D82" s="4">
        <f t="shared" si="3"/>
        <v>1.0865496457650419</v>
      </c>
      <c r="E82" s="4"/>
      <c r="F82" s="4"/>
      <c r="I82" s="4"/>
      <c r="L82" s="4"/>
      <c r="O82" s="4"/>
      <c r="R82" s="4"/>
      <c r="U82" s="4"/>
      <c r="X82" s="4"/>
    </row>
    <row r="83" spans="1:24" x14ac:dyDescent="0.25">
      <c r="A83" s="47">
        <v>44256</v>
      </c>
      <c r="B83" s="20">
        <f>'Demand Input'!F48</f>
        <v>223.92</v>
      </c>
      <c r="C83" s="20">
        <f t="shared" ref="C83:C94" si="4">B71</f>
        <v>218.9</v>
      </c>
      <c r="D83" s="4">
        <f t="shared" si="3"/>
        <v>1.0229328460484239</v>
      </c>
      <c r="E83" s="4"/>
      <c r="F83" s="4"/>
      <c r="I83" s="4"/>
      <c r="L83" s="4"/>
      <c r="O83" s="4"/>
      <c r="R83" s="4"/>
      <c r="U83" s="4"/>
      <c r="X83" s="4"/>
    </row>
    <row r="84" spans="1:24" x14ac:dyDescent="0.25">
      <c r="A84" s="47">
        <v>44287</v>
      </c>
      <c r="B84" s="20">
        <f>'Demand Input'!F49</f>
        <v>223.48</v>
      </c>
      <c r="C84" s="20">
        <f t="shared" si="4"/>
        <v>201.4</v>
      </c>
      <c r="D84" s="4">
        <f t="shared" si="3"/>
        <v>1.1096325719960278</v>
      </c>
      <c r="E84" s="4"/>
      <c r="F84" s="4"/>
      <c r="I84" s="4"/>
      <c r="L84" s="4"/>
      <c r="O84" s="4"/>
      <c r="R84" s="4"/>
      <c r="U84" s="4"/>
      <c r="X84" s="4"/>
    </row>
    <row r="85" spans="1:24" x14ac:dyDescent="0.25">
      <c r="A85" s="47">
        <v>44317</v>
      </c>
      <c r="B85" s="20">
        <f>'Demand Input'!F50</f>
        <v>312.74</v>
      </c>
      <c r="C85" s="20">
        <f t="shared" si="4"/>
        <v>241.3</v>
      </c>
      <c r="D85" s="4">
        <f t="shared" si="3"/>
        <v>1.2960629921259843</v>
      </c>
      <c r="E85" s="4"/>
      <c r="F85" s="4"/>
      <c r="I85" s="4"/>
      <c r="L85" s="4"/>
      <c r="O85" s="4"/>
      <c r="R85" s="4"/>
      <c r="U85" s="4"/>
      <c r="X85" s="4"/>
    </row>
    <row r="86" spans="1:24" x14ac:dyDescent="0.25">
      <c r="A86" s="47">
        <v>44348</v>
      </c>
      <c r="B86" s="20">
        <f>'Demand Input'!F51</f>
        <v>316.23</v>
      </c>
      <c r="C86" s="20">
        <f t="shared" si="4"/>
        <v>318.89999999999998</v>
      </c>
      <c r="D86" s="4">
        <f t="shared" ref="D86" si="5">B86/C86</f>
        <v>0.99162746942615254</v>
      </c>
      <c r="E86" s="4"/>
      <c r="F86" s="4"/>
      <c r="I86" s="4"/>
      <c r="L86" s="4"/>
      <c r="O86" s="4"/>
      <c r="R86" s="4"/>
      <c r="U86" s="4"/>
      <c r="X86" s="4"/>
    </row>
    <row r="87" spans="1:24" x14ac:dyDescent="0.25">
      <c r="A87" s="47">
        <v>44378</v>
      </c>
      <c r="B87" s="20">
        <f>'Demand Input'!F52</f>
        <v>299.67</v>
      </c>
      <c r="C87" s="20">
        <f t="shared" si="4"/>
        <v>345.4</v>
      </c>
      <c r="D87" s="4">
        <f t="shared" ref="D87:D94" si="6">B87/C87</f>
        <v>0.86760277938621899</v>
      </c>
      <c r="E87" s="4"/>
      <c r="F87" s="4"/>
      <c r="I87" s="4"/>
      <c r="L87" s="4"/>
      <c r="O87" s="4"/>
      <c r="R87" s="4"/>
      <c r="U87" s="4"/>
      <c r="X87" s="4"/>
    </row>
    <row r="88" spans="1:24" x14ac:dyDescent="0.25">
      <c r="A88" s="47">
        <v>44409</v>
      </c>
      <c r="B88" s="20">
        <f>'Demand Input'!F53</f>
        <v>299.01</v>
      </c>
      <c r="C88" s="20">
        <f t="shared" si="4"/>
        <v>364.8</v>
      </c>
      <c r="D88" s="4">
        <f t="shared" si="6"/>
        <v>0.81965460526315781</v>
      </c>
      <c r="E88" s="4"/>
      <c r="F88" s="4"/>
      <c r="I88" s="4"/>
      <c r="L88" s="4"/>
      <c r="O88" s="4"/>
      <c r="R88" s="4"/>
      <c r="U88" s="4"/>
      <c r="X88" s="4"/>
    </row>
    <row r="89" spans="1:24" x14ac:dyDescent="0.25">
      <c r="A89" s="47">
        <v>44440</v>
      </c>
      <c r="B89" s="20">
        <f>'Demand Input'!F54</f>
        <v>242.761</v>
      </c>
      <c r="C89" s="20">
        <f t="shared" si="4"/>
        <v>311</v>
      </c>
      <c r="D89" s="4">
        <f t="shared" si="6"/>
        <v>0.78058199356913183</v>
      </c>
      <c r="E89" s="4"/>
      <c r="F89" s="4"/>
      <c r="I89" s="4"/>
      <c r="L89" s="4"/>
      <c r="O89" s="4"/>
      <c r="R89" s="4"/>
      <c r="U89" s="4"/>
      <c r="X89" s="4"/>
    </row>
    <row r="90" spans="1:24" x14ac:dyDescent="0.25">
      <c r="A90" s="47">
        <v>44470</v>
      </c>
      <c r="B90" s="20">
        <f>'Demand Input'!F55</f>
        <v>224.43</v>
      </c>
      <c r="C90" s="20">
        <f t="shared" si="4"/>
        <v>294.3</v>
      </c>
      <c r="D90" s="4">
        <f t="shared" si="6"/>
        <v>0.76258919469928643</v>
      </c>
      <c r="E90" s="4"/>
      <c r="F90" s="4"/>
      <c r="I90" s="4"/>
      <c r="L90" s="4"/>
      <c r="O90" s="4"/>
      <c r="R90" s="4"/>
      <c r="U90" s="4"/>
      <c r="X90" s="4"/>
    </row>
    <row r="91" spans="1:24" x14ac:dyDescent="0.25">
      <c r="A91" s="47">
        <v>44501</v>
      </c>
      <c r="B91" s="20">
        <f>'Demand Input'!F56</f>
        <v>222.79900000000001</v>
      </c>
      <c r="C91" s="20">
        <f t="shared" si="4"/>
        <v>262.20999999999998</v>
      </c>
      <c r="D91" s="4">
        <f t="shared" si="6"/>
        <v>0.84969680790206337</v>
      </c>
      <c r="E91" s="4"/>
      <c r="F91" s="4"/>
      <c r="I91" s="4"/>
      <c r="L91" s="4"/>
      <c r="O91" s="4"/>
      <c r="R91" s="4"/>
      <c r="U91" s="4"/>
      <c r="X91" s="4"/>
    </row>
    <row r="92" spans="1:24" x14ac:dyDescent="0.25">
      <c r="A92" s="47">
        <v>44531</v>
      </c>
      <c r="B92" s="20">
        <f>'Demand Input'!F57</f>
        <v>221.476</v>
      </c>
      <c r="C92" s="20">
        <f t="shared" si="4"/>
        <v>246.95</v>
      </c>
      <c r="D92" s="4">
        <f t="shared" si="6"/>
        <v>0.89684551528649525</v>
      </c>
      <c r="E92" s="4"/>
      <c r="F92" s="4"/>
      <c r="I92" s="4"/>
      <c r="L92" s="4"/>
      <c r="O92" s="4"/>
      <c r="R92" s="4"/>
      <c r="U92" s="4"/>
      <c r="X92" s="4"/>
    </row>
    <row r="93" spans="1:24" x14ac:dyDescent="0.25">
      <c r="A93" s="47">
        <v>44562</v>
      </c>
      <c r="B93" s="20">
        <f>'Demand Input'!F58</f>
        <v>204.928</v>
      </c>
      <c r="C93" s="20">
        <f t="shared" si="4"/>
        <v>244.69800000000001</v>
      </c>
      <c r="D93" s="4">
        <f t="shared" si="6"/>
        <v>0.83747313014409597</v>
      </c>
      <c r="E93" s="4"/>
      <c r="F93" s="4"/>
      <c r="I93" s="4"/>
      <c r="L93" s="4"/>
      <c r="O93" s="4"/>
      <c r="R93" s="4"/>
      <c r="U93" s="4"/>
      <c r="X93" s="4"/>
    </row>
    <row r="94" spans="1:24" x14ac:dyDescent="0.25">
      <c r="A94" s="47">
        <v>44593</v>
      </c>
      <c r="B94" s="20">
        <f>'Demand Input'!G47</f>
        <v>170.15</v>
      </c>
      <c r="C94" s="20">
        <f t="shared" si="4"/>
        <v>205.51</v>
      </c>
      <c r="D94" s="4">
        <f t="shared" si="6"/>
        <v>0.82794024621672913</v>
      </c>
      <c r="E94" s="4"/>
      <c r="F94" s="4"/>
      <c r="I94" s="4"/>
      <c r="L94" s="4"/>
      <c r="O94" s="4"/>
      <c r="R94" s="4"/>
      <c r="U94" s="4"/>
      <c r="X94" s="4"/>
    </row>
    <row r="95" spans="1:24" x14ac:dyDescent="0.25">
      <c r="A95" s="47">
        <v>44621</v>
      </c>
      <c r="B95" s="20">
        <v>196.94</v>
      </c>
      <c r="C95" s="20">
        <f t="shared" ref="C95:C100" si="7">B83</f>
        <v>223.92</v>
      </c>
      <c r="D95" s="4">
        <f t="shared" ref="D95:D100" si="8">B95/C95</f>
        <v>0.8795105394783852</v>
      </c>
      <c r="E95" s="4"/>
      <c r="F95" s="4"/>
      <c r="I95" s="4"/>
      <c r="L95" s="4"/>
      <c r="O95" s="4"/>
      <c r="R95" s="4"/>
      <c r="U95" s="4"/>
      <c r="X95" s="4"/>
    </row>
    <row r="96" spans="1:24" x14ac:dyDescent="0.25">
      <c r="A96" s="47">
        <v>44652</v>
      </c>
      <c r="B96" s="20">
        <v>201.87</v>
      </c>
      <c r="C96" s="20">
        <f t="shared" si="7"/>
        <v>223.48</v>
      </c>
      <c r="D96" s="4">
        <f t="shared" si="8"/>
        <v>0.90330230893144803</v>
      </c>
      <c r="E96" s="4"/>
      <c r="F96" s="4"/>
      <c r="I96" s="4"/>
      <c r="L96" s="4"/>
      <c r="O96" s="4"/>
      <c r="R96" s="4"/>
      <c r="U96" s="4"/>
      <c r="X96" s="4"/>
    </row>
    <row r="97" spans="1:24" x14ac:dyDescent="0.25">
      <c r="A97" s="47">
        <v>44682</v>
      </c>
      <c r="B97" s="20">
        <v>247.56</v>
      </c>
      <c r="C97" s="20">
        <f t="shared" si="7"/>
        <v>312.74</v>
      </c>
      <c r="D97" s="4">
        <f t="shared" si="8"/>
        <v>0.79158406343927867</v>
      </c>
      <c r="E97" s="4"/>
      <c r="F97" s="4"/>
      <c r="I97" s="4"/>
      <c r="L97" s="4"/>
      <c r="O97" s="4"/>
      <c r="R97" s="4"/>
      <c r="U97" s="4"/>
      <c r="X97" s="4"/>
    </row>
    <row r="98" spans="1:24" x14ac:dyDescent="0.25">
      <c r="A98" s="47">
        <v>44713</v>
      </c>
      <c r="B98" s="20">
        <v>275.83</v>
      </c>
      <c r="C98" s="20">
        <f t="shared" si="7"/>
        <v>316.23</v>
      </c>
      <c r="D98" s="4">
        <f t="shared" si="8"/>
        <v>0.87224488505201903</v>
      </c>
      <c r="E98" s="4"/>
      <c r="F98" s="4"/>
      <c r="I98" s="4"/>
      <c r="L98" s="4"/>
      <c r="O98" s="4"/>
      <c r="R98" s="4"/>
      <c r="U98" s="4"/>
      <c r="X98" s="4"/>
    </row>
    <row r="99" spans="1:24" x14ac:dyDescent="0.25">
      <c r="A99" s="47">
        <v>44743</v>
      </c>
      <c r="B99" s="20">
        <v>311.58999999999997</v>
      </c>
      <c r="C99" s="20">
        <f t="shared" si="7"/>
        <v>299.67</v>
      </c>
      <c r="D99" s="4">
        <f t="shared" si="8"/>
        <v>1.0397770881302766</v>
      </c>
      <c r="E99" s="4"/>
      <c r="F99" s="4"/>
      <c r="I99" s="4"/>
      <c r="L99" s="4"/>
      <c r="O99" s="4"/>
      <c r="R99" s="4"/>
      <c r="U99" s="4"/>
      <c r="X99" s="4"/>
    </row>
    <row r="100" spans="1:24" x14ac:dyDescent="0.25">
      <c r="A100" s="47">
        <v>44774</v>
      </c>
      <c r="B100" s="20">
        <v>306.95</v>
      </c>
      <c r="C100" s="20">
        <f t="shared" si="7"/>
        <v>299.01</v>
      </c>
      <c r="D100" s="4">
        <f t="shared" si="8"/>
        <v>1.0265542958429483</v>
      </c>
      <c r="E100" s="4"/>
      <c r="F100" s="4"/>
      <c r="I100" s="4"/>
      <c r="L100" s="4"/>
      <c r="O100" s="4"/>
      <c r="R100" s="4"/>
      <c r="U100" s="4"/>
      <c r="X100" s="4"/>
    </row>
    <row r="101" spans="1:24" x14ac:dyDescent="0.25">
      <c r="A101" s="47">
        <v>44805</v>
      </c>
      <c r="B101" s="20"/>
      <c r="C101" s="20"/>
      <c r="D101" s="4"/>
      <c r="E101" s="4"/>
      <c r="F101" s="4"/>
      <c r="I101" s="4"/>
      <c r="L101" s="4"/>
      <c r="O101" s="4"/>
      <c r="R101" s="4"/>
      <c r="U101" s="4"/>
      <c r="X101" s="4"/>
    </row>
    <row r="102" spans="1:24" x14ac:dyDescent="0.25">
      <c r="A102" s="47">
        <v>44835</v>
      </c>
      <c r="B102" s="20"/>
      <c r="C102" s="20"/>
      <c r="D102" s="4"/>
      <c r="E102" s="4"/>
      <c r="F102" s="4"/>
      <c r="I102" s="4"/>
      <c r="L102" s="4"/>
      <c r="O102" s="4"/>
      <c r="R102" s="4"/>
      <c r="U102" s="4"/>
      <c r="X102" s="4"/>
    </row>
    <row r="103" spans="1:24" x14ac:dyDescent="0.25">
      <c r="A103" s="47">
        <v>44866</v>
      </c>
      <c r="B103" s="20"/>
      <c r="C103" s="20"/>
      <c r="D103" s="4"/>
      <c r="E103" s="4"/>
      <c r="F103" s="4"/>
      <c r="I103" s="4"/>
      <c r="L103" s="4"/>
      <c r="O103" s="4"/>
      <c r="R103" s="4"/>
      <c r="U103" s="4"/>
      <c r="X103" s="4"/>
    </row>
    <row r="104" spans="1:24" x14ac:dyDescent="0.25">
      <c r="A104" s="47">
        <v>44896</v>
      </c>
      <c r="B104" s="20"/>
      <c r="C104" s="20"/>
      <c r="D104" s="4"/>
      <c r="E104" s="4"/>
      <c r="F104" s="4"/>
      <c r="I104" s="4"/>
      <c r="L104" s="4"/>
      <c r="O104" s="4"/>
      <c r="R104" s="4"/>
      <c r="U104" s="4"/>
      <c r="X104" s="4"/>
    </row>
    <row r="105" spans="1:24" x14ac:dyDescent="0.25">
      <c r="A105" s="47">
        <v>44927</v>
      </c>
    </row>
    <row r="106" spans="1:24" x14ac:dyDescent="0.25">
      <c r="A106" s="47"/>
    </row>
    <row r="107" spans="1:24" x14ac:dyDescent="0.25">
      <c r="A107" s="6" t="str">
        <f>"Residential Demand ("&amp;'Demand Input'!$C$8&amp;")"</f>
        <v>Residential Demand (Kgal)</v>
      </c>
    </row>
    <row r="108" spans="1:24" x14ac:dyDescent="0.25">
      <c r="A108" s="1" t="s">
        <v>3</v>
      </c>
      <c r="B108" s="2" t="s">
        <v>0</v>
      </c>
      <c r="C108" s="2" t="s">
        <v>1</v>
      </c>
      <c r="D108" s="57" t="s">
        <v>7</v>
      </c>
      <c r="E108" s="2"/>
    </row>
    <row r="109" spans="1:24" x14ac:dyDescent="0.25">
      <c r="A109" s="47">
        <v>43862</v>
      </c>
      <c r="B109" s="5">
        <f>'Demand Input'!B29</f>
        <v>133616</v>
      </c>
      <c r="C109" s="5">
        <f>'Demand Input'!B17</f>
        <v>132905</v>
      </c>
      <c r="D109" s="4">
        <f t="shared" ref="D109:D133" si="9">B109/C109</f>
        <v>1.0053496858658439</v>
      </c>
      <c r="E109" s="4"/>
      <c r="F109" s="3"/>
      <c r="I109" s="3"/>
      <c r="L109" s="3"/>
      <c r="O109" s="3"/>
      <c r="R109" s="3"/>
      <c r="U109" s="3"/>
      <c r="X109" s="3"/>
    </row>
    <row r="110" spans="1:24" x14ac:dyDescent="0.25">
      <c r="A110" s="47">
        <v>43891</v>
      </c>
      <c r="B110" s="5">
        <f>'Demand Input'!B30</f>
        <v>146882</v>
      </c>
      <c r="C110" s="5">
        <f>'Demand Input'!B18</f>
        <v>146212</v>
      </c>
      <c r="D110" s="4">
        <f t="shared" si="9"/>
        <v>1.0045823872185593</v>
      </c>
      <c r="E110" s="4"/>
      <c r="F110" s="3"/>
      <c r="I110" s="3"/>
      <c r="L110" s="3"/>
      <c r="O110" s="3"/>
      <c r="R110" s="3"/>
      <c r="U110" s="3"/>
      <c r="X110" s="3"/>
    </row>
    <row r="111" spans="1:24" x14ac:dyDescent="0.25">
      <c r="A111" s="47">
        <v>43922</v>
      </c>
      <c r="B111" s="5">
        <f>'Demand Input'!B31</f>
        <v>154955</v>
      </c>
      <c r="C111" s="5">
        <f>'Demand Input'!B19</f>
        <v>140621</v>
      </c>
      <c r="D111" s="4">
        <f t="shared" si="9"/>
        <v>1.1019335661103249</v>
      </c>
      <c r="E111" s="4"/>
      <c r="F111" s="3"/>
      <c r="I111" s="3"/>
      <c r="L111" s="3"/>
      <c r="O111" s="3"/>
      <c r="R111" s="3"/>
      <c r="U111" s="3"/>
      <c r="X111" s="3"/>
    </row>
    <row r="112" spans="1:24" x14ac:dyDescent="0.25">
      <c r="A112" s="47">
        <v>43952</v>
      </c>
      <c r="B112" s="5">
        <f>'Demand Input'!B32</f>
        <v>179419</v>
      </c>
      <c r="C112" s="5">
        <f>'Demand Input'!B20</f>
        <v>162790</v>
      </c>
      <c r="D112" s="4">
        <f t="shared" si="9"/>
        <v>1.1021500092143253</v>
      </c>
      <c r="E112" s="4"/>
      <c r="F112" s="3"/>
      <c r="I112" s="3"/>
      <c r="L112" s="3"/>
      <c r="O112" s="3"/>
      <c r="R112" s="3"/>
      <c r="U112" s="3"/>
      <c r="X112" s="3"/>
    </row>
    <row r="113" spans="1:24" x14ac:dyDescent="0.25">
      <c r="A113" s="47">
        <v>43983</v>
      </c>
      <c r="B113" s="5">
        <f>'Demand Input'!B33</f>
        <v>205078</v>
      </c>
      <c r="C113" s="5">
        <f>'Demand Input'!B21</f>
        <v>194665</v>
      </c>
      <c r="D113" s="4">
        <f t="shared" si="9"/>
        <v>1.0534918963347288</v>
      </c>
      <c r="E113" s="4"/>
      <c r="F113" s="3"/>
      <c r="I113" s="3"/>
      <c r="L113" s="3"/>
      <c r="O113" s="3"/>
      <c r="R113" s="3"/>
      <c r="U113" s="3"/>
      <c r="X113" s="3"/>
    </row>
    <row r="114" spans="1:24" x14ac:dyDescent="0.25">
      <c r="A114" s="47">
        <v>44013</v>
      </c>
      <c r="B114" s="5">
        <f>'Demand Input'!B34</f>
        <v>229973</v>
      </c>
      <c r="C114" s="5">
        <f>'Demand Input'!B22</f>
        <v>194086</v>
      </c>
      <c r="D114" s="4">
        <f t="shared" si="9"/>
        <v>1.1849025689642736</v>
      </c>
      <c r="E114" s="4"/>
      <c r="F114" s="3"/>
      <c r="I114" s="3"/>
      <c r="L114" s="3"/>
      <c r="O114" s="3"/>
      <c r="R114" s="3"/>
      <c r="U114" s="3"/>
      <c r="X114" s="3"/>
    </row>
    <row r="115" spans="1:24" x14ac:dyDescent="0.25">
      <c r="A115" s="47">
        <v>44044</v>
      </c>
      <c r="B115" s="5">
        <f>'Demand Input'!B35</f>
        <v>195761</v>
      </c>
      <c r="C115" s="5">
        <f>'Demand Input'!B23</f>
        <v>209888</v>
      </c>
      <c r="D115" s="4">
        <f t="shared" si="9"/>
        <v>0.93269267418813839</v>
      </c>
      <c r="E115" s="4"/>
      <c r="F115" s="3"/>
      <c r="I115" s="3"/>
      <c r="L115" s="3"/>
      <c r="O115" s="3"/>
      <c r="R115" s="3"/>
      <c r="U115" s="3"/>
      <c r="X115" s="3"/>
    </row>
    <row r="116" spans="1:24" x14ac:dyDescent="0.25">
      <c r="A116" s="47">
        <v>44075</v>
      </c>
      <c r="B116" s="5">
        <f>'Demand Input'!B36</f>
        <v>183286</v>
      </c>
      <c r="C116" s="5">
        <f>'Demand Input'!B24</f>
        <v>154070</v>
      </c>
      <c r="D116" s="4">
        <f t="shared" si="9"/>
        <v>1.1896280911274095</v>
      </c>
      <c r="E116" s="4"/>
      <c r="F116" s="3"/>
      <c r="I116" s="3"/>
      <c r="L116" s="3"/>
      <c r="O116" s="3"/>
      <c r="R116" s="3"/>
      <c r="U116" s="3"/>
      <c r="X116" s="3"/>
    </row>
    <row r="117" spans="1:24" x14ac:dyDescent="0.25">
      <c r="A117" s="47">
        <v>44105</v>
      </c>
      <c r="B117" s="5">
        <f>'Demand Input'!B37</f>
        <v>169712</v>
      </c>
      <c r="C117" s="5">
        <f>'Demand Input'!B25</f>
        <v>151246</v>
      </c>
      <c r="D117" s="4">
        <f t="shared" si="9"/>
        <v>1.1220924850905147</v>
      </c>
      <c r="E117" s="4"/>
      <c r="F117" s="3"/>
      <c r="I117" s="3"/>
      <c r="L117" s="3"/>
      <c r="O117" s="3"/>
      <c r="R117" s="3"/>
      <c r="U117" s="3"/>
      <c r="X117" s="3"/>
    </row>
    <row r="118" spans="1:24" x14ac:dyDescent="0.25">
      <c r="A118" s="47">
        <v>44136</v>
      </c>
      <c r="B118" s="5">
        <f>'Demand Input'!B38</f>
        <v>144154</v>
      </c>
      <c r="C118" s="5">
        <f>'Demand Input'!B26</f>
        <v>148146</v>
      </c>
      <c r="D118" s="4">
        <f t="shared" si="9"/>
        <v>0.97305360927733453</v>
      </c>
      <c r="E118" s="4"/>
      <c r="F118" s="3"/>
      <c r="I118" s="3"/>
      <c r="L118" s="3"/>
      <c r="O118" s="3"/>
      <c r="R118" s="3"/>
      <c r="U118" s="3"/>
      <c r="X118" s="3"/>
    </row>
    <row r="119" spans="1:24" x14ac:dyDescent="0.25">
      <c r="A119" s="47">
        <v>44166</v>
      </c>
      <c r="B119" s="5">
        <f>'Demand Input'!B39</f>
        <v>167244</v>
      </c>
      <c r="C119" s="5">
        <f>'Demand Input'!B27</f>
        <v>152941</v>
      </c>
      <c r="D119" s="4">
        <f t="shared" si="9"/>
        <v>1.0935197232919884</v>
      </c>
      <c r="E119" s="4"/>
    </row>
    <row r="120" spans="1:24" x14ac:dyDescent="0.25">
      <c r="A120" s="47">
        <v>44197</v>
      </c>
      <c r="B120" s="5">
        <f>'Demand Input'!B40</f>
        <v>135131</v>
      </c>
      <c r="C120" s="5">
        <f>'Demand Input'!B28</f>
        <v>152023</v>
      </c>
      <c r="D120" s="4">
        <f t="shared" si="9"/>
        <v>0.88888523447109979</v>
      </c>
      <c r="E120" s="4"/>
    </row>
    <row r="121" spans="1:24" x14ac:dyDescent="0.25">
      <c r="A121" s="47">
        <v>44228</v>
      </c>
      <c r="B121" s="5">
        <f>'Demand Input'!G17</f>
        <v>135791</v>
      </c>
      <c r="C121" s="5">
        <f>B109</f>
        <v>133616</v>
      </c>
      <c r="D121" s="4">
        <f t="shared" si="9"/>
        <v>1.0162779906598012</v>
      </c>
      <c r="E121" s="4"/>
    </row>
    <row r="122" spans="1:24" x14ac:dyDescent="0.25">
      <c r="A122" s="47">
        <v>44256</v>
      </c>
      <c r="B122" s="5">
        <f>'Demand Input'!G18</f>
        <v>147789</v>
      </c>
      <c r="C122" s="5">
        <f t="shared" ref="C122:C133" si="10">B110</f>
        <v>146882</v>
      </c>
      <c r="D122" s="4">
        <f t="shared" si="9"/>
        <v>1.0061750248498795</v>
      </c>
      <c r="E122" s="4"/>
    </row>
    <row r="123" spans="1:24" x14ac:dyDescent="0.25">
      <c r="A123" s="47">
        <v>44287</v>
      </c>
      <c r="B123" s="5">
        <f>'Demand Input'!G19</f>
        <v>154879</v>
      </c>
      <c r="C123" s="5">
        <f t="shared" si="10"/>
        <v>154955</v>
      </c>
      <c r="D123" s="4">
        <f t="shared" si="9"/>
        <v>0.99950953502629791</v>
      </c>
      <c r="E123" s="4"/>
    </row>
    <row r="124" spans="1:24" x14ac:dyDescent="0.25">
      <c r="A124" s="47">
        <v>44317</v>
      </c>
      <c r="B124" s="5">
        <f>'Demand Input'!G20</f>
        <v>162769</v>
      </c>
      <c r="C124" s="5">
        <f t="shared" si="10"/>
        <v>179419</v>
      </c>
      <c r="D124" s="4">
        <f t="shared" si="9"/>
        <v>0.90720046371900409</v>
      </c>
      <c r="E124" s="4"/>
      <c r="F124" s="4"/>
      <c r="I124" s="4"/>
      <c r="L124" s="4"/>
      <c r="O124" s="4"/>
      <c r="R124" s="4"/>
      <c r="U124" s="4"/>
      <c r="X124" s="4"/>
    </row>
    <row r="125" spans="1:24" x14ac:dyDescent="0.25">
      <c r="A125" s="47">
        <v>44348</v>
      </c>
      <c r="B125" s="5">
        <f>'Demand Input'!G21</f>
        <v>190687</v>
      </c>
      <c r="C125" s="5">
        <f t="shared" si="10"/>
        <v>205078</v>
      </c>
      <c r="D125" s="4">
        <f t="shared" si="9"/>
        <v>0.9298267000848458</v>
      </c>
      <c r="E125" s="4"/>
      <c r="F125" s="4"/>
      <c r="I125" s="4"/>
      <c r="L125" s="4"/>
      <c r="O125" s="4"/>
      <c r="R125" s="4"/>
      <c r="U125" s="4"/>
      <c r="X125" s="4"/>
    </row>
    <row r="126" spans="1:24" x14ac:dyDescent="0.25">
      <c r="A126" s="47">
        <v>44378</v>
      </c>
      <c r="B126" s="5">
        <f>'Demand Input'!G22</f>
        <v>178886</v>
      </c>
      <c r="C126" s="5">
        <f t="shared" si="10"/>
        <v>229973</v>
      </c>
      <c r="D126" s="4">
        <f t="shared" si="9"/>
        <v>0.77785653098407204</v>
      </c>
      <c r="E126" s="4"/>
      <c r="F126" s="4"/>
      <c r="I126" s="4"/>
      <c r="L126" s="4"/>
      <c r="O126" s="4"/>
      <c r="R126" s="4"/>
      <c r="U126" s="4"/>
      <c r="X126" s="4"/>
    </row>
    <row r="127" spans="1:24" x14ac:dyDescent="0.25">
      <c r="A127" s="47">
        <v>44409</v>
      </c>
      <c r="B127" s="5">
        <f>'Demand Input'!G23</f>
        <v>176317</v>
      </c>
      <c r="C127" s="5">
        <f t="shared" si="10"/>
        <v>195761</v>
      </c>
      <c r="D127" s="4">
        <f t="shared" si="9"/>
        <v>0.90067480243766629</v>
      </c>
      <c r="E127" s="4"/>
      <c r="F127" s="4"/>
      <c r="I127" s="4"/>
      <c r="L127" s="4"/>
      <c r="O127" s="4"/>
      <c r="R127" s="4"/>
      <c r="U127" s="4"/>
      <c r="X127" s="4"/>
    </row>
    <row r="128" spans="1:24" x14ac:dyDescent="0.25">
      <c r="A128" s="47">
        <v>44440</v>
      </c>
      <c r="B128" s="5">
        <f>'Demand Input'!G24</f>
        <v>163837</v>
      </c>
      <c r="C128" s="5">
        <f t="shared" si="10"/>
        <v>183286</v>
      </c>
      <c r="D128" s="4">
        <f t="shared" si="9"/>
        <v>0.89388714904575362</v>
      </c>
      <c r="E128" s="4"/>
      <c r="F128" s="4"/>
      <c r="I128" s="4"/>
      <c r="L128" s="4"/>
      <c r="O128" s="4"/>
      <c r="R128" s="4"/>
      <c r="U128" s="4"/>
      <c r="X128" s="4"/>
    </row>
    <row r="129" spans="1:24" x14ac:dyDescent="0.25">
      <c r="A129" s="47">
        <v>44470</v>
      </c>
      <c r="B129" s="5">
        <f>'Demand Input'!G25</f>
        <v>156648</v>
      </c>
      <c r="C129" s="5">
        <f t="shared" si="10"/>
        <v>169712</v>
      </c>
      <c r="D129" s="4">
        <f t="shared" si="9"/>
        <v>0.9230225322899972</v>
      </c>
      <c r="E129" s="4"/>
      <c r="F129" s="4"/>
      <c r="I129" s="4"/>
      <c r="L129" s="4"/>
      <c r="O129" s="4"/>
      <c r="R129" s="4"/>
      <c r="U129" s="4"/>
      <c r="X129" s="4"/>
    </row>
    <row r="130" spans="1:24" x14ac:dyDescent="0.25">
      <c r="A130" s="47">
        <v>44501</v>
      </c>
      <c r="B130" s="5">
        <f>'Demand Input'!G26</f>
        <v>144871</v>
      </c>
      <c r="C130" s="5">
        <f t="shared" si="10"/>
        <v>144154</v>
      </c>
      <c r="D130" s="4">
        <f t="shared" si="9"/>
        <v>1.0049738474131831</v>
      </c>
      <c r="E130" s="4"/>
      <c r="F130" s="4"/>
      <c r="I130" s="4"/>
      <c r="L130" s="4"/>
      <c r="O130" s="4"/>
      <c r="R130" s="4"/>
      <c r="U130" s="4"/>
      <c r="X130" s="4"/>
    </row>
    <row r="131" spans="1:24" x14ac:dyDescent="0.25">
      <c r="A131" s="47">
        <v>44531</v>
      </c>
      <c r="B131" s="5">
        <f>'Demand Input'!G27</f>
        <v>155618</v>
      </c>
      <c r="C131" s="5">
        <f t="shared" si="10"/>
        <v>167244</v>
      </c>
      <c r="D131" s="4">
        <f t="shared" si="9"/>
        <v>0.93048480065054651</v>
      </c>
      <c r="E131" s="4"/>
      <c r="F131" s="4"/>
      <c r="I131" s="4"/>
      <c r="L131" s="4"/>
      <c r="O131" s="4"/>
      <c r="R131" s="4"/>
      <c r="U131" s="4"/>
      <c r="X131" s="4"/>
    </row>
    <row r="132" spans="1:24" x14ac:dyDescent="0.25">
      <c r="A132" s="47">
        <v>44562</v>
      </c>
      <c r="B132" s="5">
        <f>'Demand Input'!G28</f>
        <v>137724</v>
      </c>
      <c r="C132" s="5">
        <f t="shared" si="10"/>
        <v>135131</v>
      </c>
      <c r="D132" s="4">
        <f t="shared" si="9"/>
        <v>1.0191887871768877</v>
      </c>
      <c r="E132" s="4"/>
      <c r="F132" s="4"/>
      <c r="I132" s="4"/>
      <c r="L132" s="4"/>
      <c r="O132" s="4"/>
      <c r="R132" s="4"/>
      <c r="U132" s="4"/>
      <c r="X132" s="4"/>
    </row>
    <row r="133" spans="1:24" x14ac:dyDescent="0.25">
      <c r="A133" s="47">
        <v>44593</v>
      </c>
      <c r="B133" s="5">
        <f>'Demand Input'!G29</f>
        <v>131769</v>
      </c>
      <c r="C133" s="5">
        <f t="shared" si="10"/>
        <v>135791</v>
      </c>
      <c r="D133" s="4">
        <f t="shared" si="9"/>
        <v>0.97038095308231032</v>
      </c>
      <c r="E133" s="4"/>
      <c r="F133" s="4"/>
      <c r="I133" s="4"/>
      <c r="L133" s="4"/>
      <c r="O133" s="4"/>
      <c r="R133" s="4"/>
      <c r="U133" s="4"/>
      <c r="X133" s="4"/>
    </row>
    <row r="134" spans="1:24" x14ac:dyDescent="0.25">
      <c r="A134" s="47">
        <v>44621</v>
      </c>
      <c r="B134" s="5">
        <v>141832</v>
      </c>
      <c r="C134" s="5">
        <f t="shared" ref="C134" si="11">B122</f>
        <v>147789</v>
      </c>
      <c r="D134" s="4">
        <f t="shared" ref="D134" si="12">B134/C134</f>
        <v>0.95969253462706972</v>
      </c>
      <c r="E134" s="4"/>
      <c r="F134" s="4"/>
      <c r="I134" s="4"/>
      <c r="L134" s="4"/>
      <c r="O134" s="4"/>
      <c r="R134" s="4"/>
      <c r="U134" s="4"/>
      <c r="X134" s="4"/>
    </row>
    <row r="135" spans="1:24" x14ac:dyDescent="0.25">
      <c r="A135" s="47">
        <v>44652</v>
      </c>
      <c r="B135" s="5">
        <v>144486</v>
      </c>
      <c r="C135" s="5">
        <f t="shared" ref="C135:C139" si="13">B123</f>
        <v>154879</v>
      </c>
      <c r="D135" s="4">
        <f t="shared" ref="D135:D139" si="14">B135/C135</f>
        <v>0.93289600268596773</v>
      </c>
      <c r="E135" s="4"/>
      <c r="F135" s="4"/>
      <c r="I135" s="4"/>
      <c r="L135" s="4"/>
      <c r="O135" s="4"/>
      <c r="R135" s="4"/>
      <c r="U135" s="4"/>
      <c r="X135" s="4"/>
    </row>
    <row r="136" spans="1:24" x14ac:dyDescent="0.25">
      <c r="A136" s="47">
        <v>44682</v>
      </c>
      <c r="B136" s="5">
        <v>165127</v>
      </c>
      <c r="C136" s="5">
        <f t="shared" si="13"/>
        <v>162769</v>
      </c>
      <c r="D136" s="4">
        <f t="shared" si="14"/>
        <v>1.0144867880247468</v>
      </c>
      <c r="E136" s="4"/>
      <c r="F136" s="4"/>
      <c r="I136" s="4"/>
      <c r="L136" s="4"/>
      <c r="O136" s="4"/>
      <c r="R136" s="4"/>
      <c r="U136" s="4"/>
      <c r="X136" s="4"/>
    </row>
    <row r="137" spans="1:24" x14ac:dyDescent="0.25">
      <c r="A137" s="47">
        <v>44713</v>
      </c>
      <c r="B137" s="5">
        <v>182180</v>
      </c>
      <c r="C137" s="5">
        <f t="shared" si="13"/>
        <v>190687</v>
      </c>
      <c r="D137" s="4">
        <f t="shared" si="14"/>
        <v>0.955387624746312</v>
      </c>
      <c r="E137" s="4"/>
      <c r="F137" s="4"/>
      <c r="I137" s="4"/>
      <c r="L137" s="4"/>
      <c r="O137" s="4"/>
      <c r="R137" s="4"/>
      <c r="U137" s="4"/>
      <c r="X137" s="4"/>
    </row>
    <row r="138" spans="1:24" x14ac:dyDescent="0.25">
      <c r="A138" s="47">
        <v>44743</v>
      </c>
      <c r="B138" s="5">
        <v>206465</v>
      </c>
      <c r="C138" s="5">
        <f t="shared" si="13"/>
        <v>178886</v>
      </c>
      <c r="D138" s="4">
        <f t="shared" si="14"/>
        <v>1.1541708126963541</v>
      </c>
      <c r="E138" s="4"/>
      <c r="F138" s="4"/>
      <c r="I138" s="4"/>
      <c r="L138" s="4"/>
      <c r="O138" s="4"/>
      <c r="R138" s="4"/>
      <c r="U138" s="4"/>
      <c r="X138" s="4"/>
    </row>
    <row r="139" spans="1:24" x14ac:dyDescent="0.25">
      <c r="A139" s="47">
        <v>44774</v>
      </c>
      <c r="B139" s="5">
        <v>193258</v>
      </c>
      <c r="C139" s="5">
        <f t="shared" si="13"/>
        <v>176317</v>
      </c>
      <c r="D139" s="4">
        <f t="shared" si="14"/>
        <v>1.0960826239103434</v>
      </c>
      <c r="E139" s="4"/>
      <c r="F139" s="4"/>
      <c r="I139" s="4"/>
      <c r="L139" s="4"/>
      <c r="O139" s="4"/>
      <c r="R139" s="4"/>
      <c r="U139" s="4"/>
      <c r="X139" s="4"/>
    </row>
    <row r="140" spans="1:24" x14ac:dyDescent="0.25">
      <c r="A140" s="47">
        <v>44805</v>
      </c>
      <c r="B140" s="5"/>
      <c r="C140" s="5"/>
      <c r="D140" s="4"/>
      <c r="E140" s="4"/>
      <c r="F140" s="4"/>
      <c r="I140" s="4"/>
      <c r="L140" s="4"/>
      <c r="O140" s="4"/>
      <c r="R140" s="4"/>
      <c r="U140" s="4"/>
      <c r="X140" s="4"/>
    </row>
    <row r="141" spans="1:24" x14ac:dyDescent="0.25">
      <c r="A141" s="47">
        <v>44835</v>
      </c>
      <c r="B141" s="5"/>
      <c r="C141" s="5"/>
      <c r="D141" s="4"/>
      <c r="E141" s="4"/>
      <c r="F141" s="4"/>
      <c r="I141" s="4"/>
      <c r="L141" s="4"/>
      <c r="O141" s="4"/>
      <c r="R141" s="4"/>
      <c r="U141" s="4"/>
      <c r="X141" s="4"/>
    </row>
    <row r="142" spans="1:24" x14ac:dyDescent="0.25">
      <c r="A142" s="47">
        <v>44866</v>
      </c>
      <c r="B142" s="5"/>
      <c r="C142" s="5"/>
      <c r="D142" s="4"/>
      <c r="E142" s="4"/>
      <c r="F142" s="4"/>
      <c r="I142" s="4"/>
      <c r="L142" s="4"/>
      <c r="O142" s="4"/>
      <c r="R142" s="4"/>
      <c r="U142" s="4"/>
      <c r="X142" s="4"/>
    </row>
    <row r="143" spans="1:24" x14ac:dyDescent="0.25">
      <c r="A143" s="47">
        <v>44896</v>
      </c>
      <c r="B143" s="5"/>
      <c r="C143" s="5"/>
      <c r="D143" s="4"/>
      <c r="E143" s="4"/>
      <c r="F143" s="4"/>
      <c r="I143" s="4"/>
      <c r="L143" s="4"/>
      <c r="O143" s="4"/>
      <c r="R143" s="4"/>
      <c r="U143" s="4"/>
      <c r="X143" s="4"/>
    </row>
    <row r="144" spans="1:24" x14ac:dyDescent="0.25">
      <c r="A144" s="47">
        <v>44927</v>
      </c>
    </row>
    <row r="145" spans="1:24" x14ac:dyDescent="0.25">
      <c r="A145" s="47"/>
    </row>
    <row r="146" spans="1:24" x14ac:dyDescent="0.25">
      <c r="A146" s="6" t="str">
        <f>"Non-Residential Demand ("&amp;'Demand Input'!$C$8&amp;")"</f>
        <v>Non-Residential Demand (Kgal)</v>
      </c>
    </row>
    <row r="147" spans="1:24" x14ac:dyDescent="0.25">
      <c r="A147" s="1" t="s">
        <v>3</v>
      </c>
      <c r="B147" s="2" t="s">
        <v>0</v>
      </c>
      <c r="C147" s="2" t="s">
        <v>1</v>
      </c>
      <c r="D147" s="57" t="s">
        <v>7</v>
      </c>
      <c r="E147" s="2"/>
    </row>
    <row r="148" spans="1:24" x14ac:dyDescent="0.25">
      <c r="A148" s="47">
        <v>43862</v>
      </c>
      <c r="B148" s="5">
        <f>'Demand Input'!C29</f>
        <v>36720</v>
      </c>
      <c r="C148" s="5">
        <f>'Demand Input'!C17</f>
        <v>38439</v>
      </c>
      <c r="D148" s="4">
        <f t="shared" ref="D148:D172" si="15">B148/C148</f>
        <v>0.9552797939592601</v>
      </c>
      <c r="E148" s="4"/>
      <c r="F148" s="3"/>
      <c r="I148" s="3"/>
      <c r="L148" s="3"/>
      <c r="O148" s="3"/>
      <c r="R148" s="3"/>
      <c r="U148" s="3"/>
      <c r="X148" s="3"/>
    </row>
    <row r="149" spans="1:24" x14ac:dyDescent="0.25">
      <c r="A149" s="47">
        <v>43891</v>
      </c>
      <c r="B149" s="5">
        <f>'Demand Input'!C30</f>
        <v>33872</v>
      </c>
      <c r="C149" s="5">
        <f>'Demand Input'!C18</f>
        <v>41545</v>
      </c>
      <c r="D149" s="4">
        <f t="shared" si="15"/>
        <v>0.81530870140811174</v>
      </c>
      <c r="E149" s="4"/>
      <c r="F149" s="3"/>
      <c r="I149" s="3"/>
      <c r="L149" s="3"/>
      <c r="O149" s="3"/>
      <c r="R149" s="3"/>
      <c r="U149" s="3"/>
      <c r="X149" s="3"/>
    </row>
    <row r="150" spans="1:24" x14ac:dyDescent="0.25">
      <c r="A150" s="47">
        <v>43922</v>
      </c>
      <c r="B150" s="5">
        <f>'Demand Input'!C31</f>
        <v>28794</v>
      </c>
      <c r="C150" s="5">
        <f>'Demand Input'!C19</f>
        <v>39390</v>
      </c>
      <c r="D150" s="4">
        <f t="shared" si="15"/>
        <v>0.73099771515613099</v>
      </c>
      <c r="E150" s="4"/>
      <c r="F150" s="3"/>
      <c r="I150" s="3"/>
      <c r="L150" s="3"/>
      <c r="O150" s="3"/>
      <c r="R150" s="3"/>
      <c r="U150" s="3"/>
      <c r="X150" s="3"/>
    </row>
    <row r="151" spans="1:24" x14ac:dyDescent="0.25">
      <c r="A151" s="47">
        <v>43952</v>
      </c>
      <c r="B151" s="5">
        <f>'Demand Input'!C32</f>
        <v>33923</v>
      </c>
      <c r="C151" s="5">
        <f>'Demand Input'!C20</f>
        <v>46068</v>
      </c>
      <c r="D151" s="4">
        <f t="shared" si="15"/>
        <v>0.73636797777198926</v>
      </c>
      <c r="E151" s="4"/>
      <c r="F151" s="3"/>
      <c r="I151" s="3"/>
      <c r="L151" s="3"/>
      <c r="O151" s="3"/>
      <c r="R151" s="3"/>
      <c r="U151" s="3"/>
      <c r="X151" s="3"/>
    </row>
    <row r="152" spans="1:24" x14ac:dyDescent="0.25">
      <c r="A152" s="47">
        <v>43983</v>
      </c>
      <c r="B152" s="5">
        <f>'Demand Input'!C33</f>
        <v>42862</v>
      </c>
      <c r="C152" s="5">
        <f>'Demand Input'!C21</f>
        <v>52164</v>
      </c>
      <c r="D152" s="4">
        <f t="shared" si="15"/>
        <v>0.82167778544590142</v>
      </c>
      <c r="E152" s="4"/>
      <c r="F152" s="3"/>
      <c r="I152" s="3"/>
      <c r="L152" s="3"/>
      <c r="O152" s="3"/>
      <c r="R152" s="3"/>
      <c r="U152" s="3"/>
      <c r="X152" s="3"/>
    </row>
    <row r="153" spans="1:24" x14ac:dyDescent="0.25">
      <c r="A153" s="47">
        <v>44013</v>
      </c>
      <c r="B153" s="5">
        <f>'Demand Input'!C34</f>
        <v>55350</v>
      </c>
      <c r="C153" s="5">
        <f>'Demand Input'!C22</f>
        <v>52094</v>
      </c>
      <c r="D153" s="4">
        <f t="shared" si="15"/>
        <v>1.0625023995085807</v>
      </c>
      <c r="E153" s="4"/>
      <c r="F153" s="3"/>
      <c r="I153" s="3"/>
      <c r="L153" s="3"/>
      <c r="O153" s="3"/>
      <c r="R153" s="3"/>
      <c r="U153" s="3"/>
      <c r="X153" s="3"/>
    </row>
    <row r="154" spans="1:24" x14ac:dyDescent="0.25">
      <c r="A154" s="47">
        <v>44044</v>
      </c>
      <c r="B154" s="5">
        <f>'Demand Input'!C35</f>
        <v>50435</v>
      </c>
      <c r="C154" s="5">
        <f>'Demand Input'!C23</f>
        <v>59449</v>
      </c>
      <c r="D154" s="4">
        <f t="shared" si="15"/>
        <v>0.84837423674073575</v>
      </c>
      <c r="E154" s="4"/>
      <c r="F154" s="3"/>
      <c r="I154" s="3"/>
      <c r="L154" s="3"/>
      <c r="O154" s="3"/>
      <c r="R154" s="3"/>
      <c r="U154" s="3"/>
      <c r="X154" s="3"/>
    </row>
    <row r="155" spans="1:24" x14ac:dyDescent="0.25">
      <c r="A155" s="47">
        <v>44075</v>
      </c>
      <c r="B155" s="5">
        <f>'Demand Input'!C36</f>
        <v>49956</v>
      </c>
      <c r="C155" s="5">
        <f>'Demand Input'!C24</f>
        <v>47706</v>
      </c>
      <c r="D155" s="4">
        <f t="shared" si="15"/>
        <v>1.0471638787573889</v>
      </c>
      <c r="E155" s="4"/>
      <c r="F155" s="3"/>
      <c r="I155" s="3"/>
      <c r="L155" s="3"/>
      <c r="O155" s="3"/>
      <c r="R155" s="3"/>
      <c r="U155" s="3"/>
      <c r="X155" s="3"/>
    </row>
    <row r="156" spans="1:24" x14ac:dyDescent="0.25">
      <c r="A156" s="47">
        <v>44105</v>
      </c>
      <c r="B156" s="5">
        <f>'Demand Input'!C37</f>
        <v>42806</v>
      </c>
      <c r="C156" s="5">
        <f>'Demand Input'!C25</f>
        <v>44393</v>
      </c>
      <c r="D156" s="4">
        <f t="shared" si="15"/>
        <v>0.964251120672178</v>
      </c>
      <c r="E156" s="4"/>
      <c r="F156" s="3"/>
      <c r="I156" s="3"/>
      <c r="L156" s="3"/>
      <c r="O156" s="3"/>
      <c r="R156" s="3"/>
      <c r="U156" s="3"/>
      <c r="X156" s="3"/>
    </row>
    <row r="157" spans="1:24" x14ac:dyDescent="0.25">
      <c r="A157" s="47">
        <v>44136</v>
      </c>
      <c r="B157" s="5">
        <f>'Demand Input'!C38</f>
        <v>33597</v>
      </c>
      <c r="C157" s="5">
        <f>'Demand Input'!C26</f>
        <v>51699</v>
      </c>
      <c r="D157" s="4">
        <f t="shared" si="15"/>
        <v>0.64985783090582028</v>
      </c>
      <c r="E157" s="4"/>
      <c r="F157" s="3"/>
      <c r="I157" s="3"/>
      <c r="L157" s="3"/>
      <c r="O157" s="3"/>
      <c r="R157" s="3"/>
      <c r="U157" s="3"/>
      <c r="X157" s="3"/>
    </row>
    <row r="158" spans="1:24" x14ac:dyDescent="0.25">
      <c r="A158" s="47">
        <v>44166</v>
      </c>
      <c r="B158" s="5">
        <f>'Demand Input'!C39</f>
        <v>39277</v>
      </c>
      <c r="C158" s="5">
        <f>'Demand Input'!C27</f>
        <v>41635</v>
      </c>
      <c r="D158" s="4">
        <f t="shared" si="15"/>
        <v>0.9433649573675994</v>
      </c>
      <c r="E158" s="4"/>
    </row>
    <row r="159" spans="1:24" x14ac:dyDescent="0.25">
      <c r="A159" s="47">
        <v>44197</v>
      </c>
      <c r="B159" s="5">
        <f>'Demand Input'!C40</f>
        <v>34595</v>
      </c>
      <c r="C159" s="5">
        <f>'Demand Input'!C28</f>
        <v>42003</v>
      </c>
      <c r="D159" s="4">
        <f t="shared" si="15"/>
        <v>0.82363164535866484</v>
      </c>
      <c r="E159" s="4"/>
    </row>
    <row r="160" spans="1:24" x14ac:dyDescent="0.25">
      <c r="A160" s="47">
        <v>44228</v>
      </c>
      <c r="B160" s="5">
        <f>'Demand Input'!H17</f>
        <v>35390</v>
      </c>
      <c r="C160" s="5">
        <f>B148</f>
        <v>36720</v>
      </c>
      <c r="D160" s="4">
        <f t="shared" si="15"/>
        <v>0.96377995642701531</v>
      </c>
      <c r="E160" s="4"/>
    </row>
    <row r="161" spans="1:24" x14ac:dyDescent="0.25">
      <c r="A161" s="47">
        <v>44256</v>
      </c>
      <c r="B161" s="5">
        <f>'Demand Input'!H18</f>
        <v>37846</v>
      </c>
      <c r="C161" s="5">
        <f t="shared" ref="C161:C172" si="16">B149</f>
        <v>33872</v>
      </c>
      <c r="D161" s="4">
        <f t="shared" si="15"/>
        <v>1.1173240434577232</v>
      </c>
      <c r="E161" s="4"/>
    </row>
    <row r="162" spans="1:24" x14ac:dyDescent="0.25">
      <c r="A162" s="47">
        <v>44287</v>
      </c>
      <c r="B162" s="5">
        <f>'Demand Input'!H19</f>
        <v>38666</v>
      </c>
      <c r="C162" s="5">
        <f t="shared" si="16"/>
        <v>28794</v>
      </c>
      <c r="D162" s="4">
        <f t="shared" si="15"/>
        <v>1.3428492046954226</v>
      </c>
      <c r="E162" s="4"/>
    </row>
    <row r="163" spans="1:24" x14ac:dyDescent="0.25">
      <c r="A163" s="47">
        <v>44317</v>
      </c>
      <c r="B163" s="5">
        <f>'Demand Input'!H20</f>
        <v>40521</v>
      </c>
      <c r="C163" s="5">
        <f t="shared" si="16"/>
        <v>33923</v>
      </c>
      <c r="D163" s="4">
        <f t="shared" si="15"/>
        <v>1.194499307254665</v>
      </c>
      <c r="E163" s="4"/>
      <c r="F163" s="4"/>
      <c r="I163" s="4"/>
      <c r="L163" s="4"/>
      <c r="O163" s="4"/>
      <c r="R163" s="4"/>
      <c r="U163" s="4"/>
      <c r="X163" s="4"/>
    </row>
    <row r="164" spans="1:24" x14ac:dyDescent="0.25">
      <c r="A164" s="47">
        <v>44348</v>
      </c>
      <c r="B164" s="5">
        <f>'Demand Input'!H21</f>
        <v>48058</v>
      </c>
      <c r="C164" s="5">
        <f t="shared" si="16"/>
        <v>42862</v>
      </c>
      <c r="D164" s="4">
        <f t="shared" si="15"/>
        <v>1.1212262610237507</v>
      </c>
      <c r="E164" s="4"/>
      <c r="F164" s="4"/>
      <c r="I164" s="4"/>
      <c r="L164" s="4"/>
      <c r="O164" s="4"/>
      <c r="R164" s="4"/>
      <c r="U164" s="4"/>
      <c r="X164" s="4"/>
    </row>
    <row r="165" spans="1:24" x14ac:dyDescent="0.25">
      <c r="A165" s="47">
        <v>44378</v>
      </c>
      <c r="B165" s="5">
        <f>'Demand Input'!H22</f>
        <v>47251</v>
      </c>
      <c r="C165" s="5">
        <f t="shared" si="16"/>
        <v>55350</v>
      </c>
      <c r="D165" s="4">
        <f t="shared" si="15"/>
        <v>0.85367660343270102</v>
      </c>
      <c r="E165" s="4"/>
      <c r="F165" s="4"/>
      <c r="I165" s="4"/>
      <c r="L165" s="4"/>
      <c r="O165" s="4"/>
      <c r="R165" s="4"/>
      <c r="U165" s="4"/>
      <c r="X165" s="4"/>
    </row>
    <row r="166" spans="1:24" x14ac:dyDescent="0.25">
      <c r="A166" s="47">
        <v>44409</v>
      </c>
      <c r="B166" s="5">
        <f>'Demand Input'!H23</f>
        <v>47854</v>
      </c>
      <c r="C166" s="5">
        <f t="shared" si="16"/>
        <v>50435</v>
      </c>
      <c r="D166" s="4">
        <f t="shared" si="15"/>
        <v>0.94882522058094576</v>
      </c>
      <c r="E166" s="4"/>
      <c r="F166" s="4"/>
      <c r="I166" s="4"/>
      <c r="L166" s="4"/>
      <c r="O166" s="4"/>
      <c r="R166" s="4"/>
      <c r="U166" s="4"/>
      <c r="X166" s="4"/>
    </row>
    <row r="167" spans="1:24" x14ac:dyDescent="0.25">
      <c r="A167" s="47">
        <v>44440</v>
      </c>
      <c r="B167" s="5">
        <f>'Demand Input'!H24</f>
        <v>45089</v>
      </c>
      <c r="C167" s="5">
        <f t="shared" si="16"/>
        <v>49956</v>
      </c>
      <c r="D167" s="4">
        <f t="shared" si="15"/>
        <v>0.90257426535351104</v>
      </c>
      <c r="E167" s="4"/>
      <c r="F167" s="4"/>
      <c r="I167" s="4"/>
      <c r="L167" s="4"/>
      <c r="O167" s="4"/>
      <c r="R167" s="4"/>
      <c r="U167" s="4"/>
      <c r="X167" s="4"/>
    </row>
    <row r="168" spans="1:24" x14ac:dyDescent="0.25">
      <c r="A168" s="47">
        <v>44470</v>
      </c>
      <c r="B168" s="5">
        <f>'Demand Input'!H25</f>
        <v>41999</v>
      </c>
      <c r="C168" s="5">
        <f t="shared" si="16"/>
        <v>42806</v>
      </c>
      <c r="D168" s="4">
        <f t="shared" si="15"/>
        <v>0.98114750268653927</v>
      </c>
      <c r="E168" s="4"/>
      <c r="F168" s="4"/>
      <c r="I168" s="4"/>
      <c r="L168" s="4"/>
      <c r="O168" s="4"/>
      <c r="R168" s="4"/>
      <c r="U168" s="4"/>
      <c r="X168" s="4"/>
    </row>
    <row r="169" spans="1:24" x14ac:dyDescent="0.25">
      <c r="A169" s="47">
        <v>44501</v>
      </c>
      <c r="B169" s="5">
        <f>'Demand Input'!H26</f>
        <v>33892</v>
      </c>
      <c r="C169" s="5">
        <f t="shared" si="16"/>
        <v>33597</v>
      </c>
      <c r="D169" s="4">
        <f t="shared" si="15"/>
        <v>1.0087805458820729</v>
      </c>
      <c r="E169" s="4"/>
      <c r="F169" s="4"/>
      <c r="I169" s="4"/>
      <c r="L169" s="4"/>
      <c r="O169" s="4"/>
      <c r="R169" s="4"/>
      <c r="U169" s="4"/>
      <c r="X169" s="4"/>
    </row>
    <row r="170" spans="1:24" x14ac:dyDescent="0.25">
      <c r="A170" s="47">
        <v>44531</v>
      </c>
      <c r="B170" s="5">
        <f>'Demand Input'!H27</f>
        <v>37668</v>
      </c>
      <c r="C170" s="5">
        <f t="shared" si="16"/>
        <v>39277</v>
      </c>
      <c r="D170" s="4">
        <f t="shared" si="15"/>
        <v>0.95903454948188505</v>
      </c>
      <c r="E170" s="4"/>
      <c r="F170" s="4"/>
      <c r="I170" s="4"/>
      <c r="L170" s="4"/>
      <c r="O170" s="4"/>
      <c r="R170" s="4"/>
      <c r="U170" s="4"/>
      <c r="X170" s="4"/>
    </row>
    <row r="171" spans="1:24" x14ac:dyDescent="0.25">
      <c r="A171" s="47">
        <v>44562</v>
      </c>
      <c r="B171" s="5">
        <f>'Demand Input'!H28</f>
        <v>37113</v>
      </c>
      <c r="C171" s="5">
        <f t="shared" si="16"/>
        <v>34595</v>
      </c>
      <c r="D171" s="4">
        <f t="shared" si="15"/>
        <v>1.0727850845497904</v>
      </c>
      <c r="E171" s="4"/>
      <c r="F171" s="4"/>
      <c r="I171" s="4"/>
      <c r="L171" s="4"/>
      <c r="O171" s="4"/>
      <c r="R171" s="4"/>
      <c r="U171" s="4"/>
      <c r="X171" s="4"/>
    </row>
    <row r="172" spans="1:24" x14ac:dyDescent="0.25">
      <c r="A172" s="47">
        <v>44593</v>
      </c>
      <c r="B172" s="5">
        <f>'Demand Input'!H29</f>
        <v>33575</v>
      </c>
      <c r="C172" s="5">
        <f t="shared" si="16"/>
        <v>35390</v>
      </c>
      <c r="D172" s="4">
        <f t="shared" si="15"/>
        <v>0.94871432608081374</v>
      </c>
      <c r="E172" s="4"/>
      <c r="F172" s="4"/>
      <c r="I172" s="4"/>
      <c r="L172" s="4"/>
      <c r="O172" s="4"/>
      <c r="R172" s="4"/>
      <c r="U172" s="4"/>
      <c r="X172" s="4"/>
    </row>
    <row r="173" spans="1:24" x14ac:dyDescent="0.25">
      <c r="A173" s="47">
        <v>44621</v>
      </c>
      <c r="B173" s="5">
        <v>40528</v>
      </c>
      <c r="C173" s="5">
        <f t="shared" ref="C173" si="17">B161</f>
        <v>37846</v>
      </c>
      <c r="D173" s="4">
        <f t="shared" ref="D173" si="18">B173/C173</f>
        <v>1.0708661417322836</v>
      </c>
      <c r="E173" s="4"/>
      <c r="F173" s="4"/>
      <c r="I173" s="4"/>
      <c r="L173" s="4"/>
      <c r="O173" s="4"/>
      <c r="R173" s="4"/>
      <c r="U173" s="4"/>
      <c r="X173" s="4"/>
    </row>
    <row r="174" spans="1:24" x14ac:dyDescent="0.25">
      <c r="A174" s="47">
        <v>44652</v>
      </c>
      <c r="B174" s="5">
        <v>36391</v>
      </c>
      <c r="C174" s="5">
        <f t="shared" ref="C174:C178" si="19">B162</f>
        <v>38666</v>
      </c>
      <c r="D174" s="4">
        <f t="shared" ref="D174:D178" si="20">B174/C174</f>
        <v>0.94116277866859777</v>
      </c>
      <c r="E174" s="4"/>
      <c r="F174" s="4"/>
      <c r="I174" s="4"/>
      <c r="L174" s="4"/>
      <c r="O174" s="4"/>
      <c r="R174" s="4"/>
      <c r="U174" s="4"/>
      <c r="X174" s="4"/>
    </row>
    <row r="175" spans="1:24" x14ac:dyDescent="0.25">
      <c r="A175" s="47">
        <v>44682</v>
      </c>
      <c r="B175" s="5">
        <v>41660</v>
      </c>
      <c r="C175" s="5">
        <f t="shared" si="19"/>
        <v>40521</v>
      </c>
      <c r="D175" s="4">
        <f t="shared" si="20"/>
        <v>1.0281088818143678</v>
      </c>
      <c r="E175" s="4"/>
      <c r="F175" s="4"/>
      <c r="I175" s="4"/>
      <c r="L175" s="4"/>
      <c r="O175" s="4"/>
      <c r="R175" s="4"/>
      <c r="U175" s="4"/>
      <c r="X175" s="4"/>
    </row>
    <row r="176" spans="1:24" x14ac:dyDescent="0.25">
      <c r="A176" s="47">
        <v>44713</v>
      </c>
      <c r="B176" s="5">
        <v>50657</v>
      </c>
      <c r="C176" s="5">
        <f t="shared" si="19"/>
        <v>48058</v>
      </c>
      <c r="D176" s="4">
        <f t="shared" si="20"/>
        <v>1.0540804860793209</v>
      </c>
      <c r="E176" s="4"/>
      <c r="F176" s="4"/>
      <c r="I176" s="4"/>
      <c r="L176" s="4"/>
      <c r="O176" s="4"/>
      <c r="R176" s="4"/>
      <c r="U176" s="4"/>
      <c r="X176" s="4"/>
    </row>
    <row r="177" spans="1:24" x14ac:dyDescent="0.25">
      <c r="A177" s="47">
        <v>44743</v>
      </c>
      <c r="B177" s="5">
        <v>53316</v>
      </c>
      <c r="C177" s="5">
        <f t="shared" si="19"/>
        <v>47251</v>
      </c>
      <c r="D177" s="4">
        <f t="shared" si="20"/>
        <v>1.128357071808004</v>
      </c>
      <c r="E177" s="4"/>
      <c r="F177" s="4"/>
      <c r="I177" s="4"/>
      <c r="L177" s="4"/>
      <c r="O177" s="4"/>
      <c r="R177" s="4"/>
      <c r="U177" s="4"/>
      <c r="X177" s="4"/>
    </row>
    <row r="178" spans="1:24" x14ac:dyDescent="0.25">
      <c r="A178" s="47">
        <v>44774</v>
      </c>
      <c r="B178" s="5">
        <v>54245</v>
      </c>
      <c r="C178" s="5">
        <f t="shared" si="19"/>
        <v>47854</v>
      </c>
      <c r="D178" s="4">
        <f t="shared" si="20"/>
        <v>1.133552054164751</v>
      </c>
      <c r="E178" s="4"/>
      <c r="F178" s="4"/>
      <c r="I178" s="4"/>
      <c r="L178" s="4"/>
      <c r="O178" s="4"/>
      <c r="R178" s="4"/>
      <c r="U178" s="4"/>
      <c r="X178" s="4"/>
    </row>
    <row r="179" spans="1:24" x14ac:dyDescent="0.25">
      <c r="A179" s="47">
        <v>44805</v>
      </c>
      <c r="B179" s="5"/>
      <c r="C179" s="5"/>
      <c r="D179" s="4"/>
      <c r="E179" s="4"/>
      <c r="F179" s="4"/>
      <c r="I179" s="4"/>
      <c r="L179" s="4"/>
      <c r="O179" s="4"/>
      <c r="R179" s="4"/>
      <c r="U179" s="4"/>
      <c r="X179" s="4"/>
    </row>
    <row r="180" spans="1:24" x14ac:dyDescent="0.25">
      <c r="A180" s="47">
        <v>44835</v>
      </c>
      <c r="B180" s="5"/>
      <c r="C180" s="5"/>
      <c r="D180" s="4"/>
      <c r="E180" s="4"/>
      <c r="F180" s="4"/>
      <c r="I180" s="4"/>
      <c r="L180" s="4"/>
      <c r="O180" s="4"/>
      <c r="R180" s="4"/>
      <c r="U180" s="4"/>
      <c r="X180" s="4"/>
    </row>
    <row r="181" spans="1:24" x14ac:dyDescent="0.25">
      <c r="A181" s="47">
        <v>44866</v>
      </c>
      <c r="B181" s="5"/>
      <c r="C181" s="5"/>
      <c r="D181" s="4"/>
      <c r="E181" s="4"/>
      <c r="F181" s="4"/>
      <c r="I181" s="4"/>
      <c r="L181" s="4"/>
      <c r="O181" s="4"/>
      <c r="R181" s="4"/>
      <c r="U181" s="4"/>
      <c r="X181" s="4"/>
    </row>
    <row r="182" spans="1:24" x14ac:dyDescent="0.25">
      <c r="A182" s="47">
        <v>44896</v>
      </c>
      <c r="B182" s="5"/>
      <c r="C182" s="5"/>
      <c r="D182" s="4"/>
      <c r="E182" s="4"/>
      <c r="F182" s="4"/>
      <c r="I182" s="4"/>
      <c r="L182" s="4"/>
      <c r="O182" s="4"/>
      <c r="R182" s="4"/>
      <c r="U182" s="4"/>
      <c r="X182" s="4"/>
    </row>
    <row r="183" spans="1:24" x14ac:dyDescent="0.25">
      <c r="A183" s="47">
        <v>44927</v>
      </c>
      <c r="B183" s="5"/>
      <c r="C183" s="5"/>
      <c r="D183" s="4"/>
      <c r="E183" s="4"/>
      <c r="F183" s="4"/>
      <c r="I183" s="4"/>
      <c r="L183" s="4"/>
      <c r="O183" s="4"/>
      <c r="R183" s="4"/>
      <c r="U183" s="4"/>
      <c r="X183" s="4"/>
    </row>
    <row r="185" spans="1:24" x14ac:dyDescent="0.25">
      <c r="A185" s="6" t="str">
        <f>"Wholesale Demand ("&amp;'Demand Input'!$C$8&amp;")"</f>
        <v>Wholesale Demand (Kgal)</v>
      </c>
    </row>
    <row r="186" spans="1:24" x14ac:dyDescent="0.25">
      <c r="A186" s="1" t="s">
        <v>3</v>
      </c>
      <c r="B186" s="2" t="s">
        <v>0</v>
      </c>
      <c r="C186" s="2" t="s">
        <v>1</v>
      </c>
      <c r="D186" s="57" t="s">
        <v>7</v>
      </c>
      <c r="E186" s="2"/>
    </row>
    <row r="187" spans="1:24" x14ac:dyDescent="0.25">
      <c r="A187" s="47">
        <v>43862</v>
      </c>
      <c r="B187" s="5">
        <f>'Demand Input'!D29</f>
        <v>5662</v>
      </c>
      <c r="C187" s="5">
        <f>'Demand Input'!D17</f>
        <v>7328</v>
      </c>
      <c r="D187" s="4">
        <f t="shared" ref="D187:D210" si="21">B187/C187</f>
        <v>0.77265283842794763</v>
      </c>
      <c r="E187" s="4"/>
      <c r="F187" s="3"/>
      <c r="I187" s="3"/>
      <c r="L187" s="3"/>
      <c r="O187" s="3"/>
      <c r="R187" s="3"/>
      <c r="U187" s="3"/>
      <c r="X187" s="3"/>
    </row>
    <row r="188" spans="1:24" x14ac:dyDescent="0.25">
      <c r="A188" s="47">
        <v>43891</v>
      </c>
      <c r="B188" s="5">
        <f>'Demand Input'!D30</f>
        <v>8964</v>
      </c>
      <c r="C188" s="5">
        <f>'Demand Input'!D18</f>
        <v>6673</v>
      </c>
      <c r="D188" s="4">
        <f t="shared" si="21"/>
        <v>1.3433238423497678</v>
      </c>
      <c r="E188" s="4"/>
      <c r="F188" s="3"/>
      <c r="I188" s="3"/>
      <c r="L188" s="3"/>
      <c r="O188" s="3"/>
      <c r="R188" s="3"/>
      <c r="U188" s="3"/>
      <c r="X188" s="3"/>
    </row>
    <row r="189" spans="1:24" x14ac:dyDescent="0.25">
      <c r="A189" s="47">
        <v>43922</v>
      </c>
      <c r="B189" s="5">
        <f>'Demand Input'!D31</f>
        <v>5557</v>
      </c>
      <c r="C189" s="5">
        <f>'Demand Input'!D19</f>
        <v>9201</v>
      </c>
      <c r="D189" s="4">
        <f t="shared" si="21"/>
        <v>0.60395609172915987</v>
      </c>
      <c r="E189" s="4"/>
      <c r="F189" s="3"/>
      <c r="I189" s="3"/>
      <c r="L189" s="3"/>
      <c r="O189" s="3"/>
      <c r="R189" s="3"/>
      <c r="U189" s="3"/>
      <c r="X189" s="3"/>
    </row>
    <row r="190" spans="1:24" x14ac:dyDescent="0.25">
      <c r="A190" s="47">
        <v>43952</v>
      </c>
      <c r="B190" s="5">
        <f>'Demand Input'!D32</f>
        <v>22105</v>
      </c>
      <c r="C190" s="5">
        <f>'Demand Input'!D20</f>
        <v>12299</v>
      </c>
      <c r="D190" s="4">
        <f t="shared" si="21"/>
        <v>1.7973005935441906</v>
      </c>
      <c r="E190" s="4"/>
      <c r="F190" s="3"/>
      <c r="I190" s="3"/>
      <c r="L190" s="3"/>
      <c r="O190" s="3"/>
      <c r="R190" s="3"/>
      <c r="U190" s="3"/>
      <c r="X190" s="3"/>
    </row>
    <row r="191" spans="1:24" x14ac:dyDescent="0.25">
      <c r="A191" s="47">
        <v>43983</v>
      </c>
      <c r="B191" s="5">
        <f>'Demand Input'!D33</f>
        <v>56817</v>
      </c>
      <c r="C191" s="5">
        <f>'Demand Input'!D21</f>
        <v>49180</v>
      </c>
      <c r="D191" s="4">
        <f t="shared" si="21"/>
        <v>1.155286701911346</v>
      </c>
      <c r="E191" s="4"/>
      <c r="F191" s="3"/>
      <c r="I191" s="3"/>
      <c r="L191" s="3"/>
      <c r="O191" s="3"/>
      <c r="R191" s="3"/>
      <c r="U191" s="3"/>
      <c r="X191" s="3"/>
    </row>
    <row r="192" spans="1:24" x14ac:dyDescent="0.25">
      <c r="A192" s="47">
        <v>44013</v>
      </c>
      <c r="B192" s="5">
        <f>'Demand Input'!D34</f>
        <v>76109</v>
      </c>
      <c r="C192" s="5">
        <f>'Demand Input'!D22</f>
        <v>48620</v>
      </c>
      <c r="D192" s="4">
        <f t="shared" si="21"/>
        <v>1.5653846153846154</v>
      </c>
      <c r="E192" s="4"/>
      <c r="F192" s="3"/>
      <c r="I192" s="3"/>
      <c r="L192" s="3"/>
      <c r="O192" s="3"/>
      <c r="R192" s="3"/>
      <c r="U192" s="3"/>
      <c r="X192" s="3"/>
    </row>
    <row r="193" spans="1:24" x14ac:dyDescent="0.25">
      <c r="A193" s="47">
        <v>44044</v>
      </c>
      <c r="B193" s="5">
        <f>'Demand Input'!D35</f>
        <v>55541</v>
      </c>
      <c r="C193" s="5">
        <f>'Demand Input'!D23</f>
        <v>48323</v>
      </c>
      <c r="D193" s="4">
        <f t="shared" si="21"/>
        <v>1.1493698652815429</v>
      </c>
      <c r="E193" s="4"/>
      <c r="F193" s="3"/>
      <c r="I193" s="3"/>
      <c r="L193" s="3"/>
      <c r="O193" s="3"/>
      <c r="R193" s="3"/>
      <c r="U193" s="3"/>
      <c r="X193" s="3"/>
    </row>
    <row r="194" spans="1:24" x14ac:dyDescent="0.25">
      <c r="A194" s="47">
        <v>44075</v>
      </c>
      <c r="B194" s="5">
        <f>'Demand Input'!D36</f>
        <v>47807</v>
      </c>
      <c r="C194" s="5">
        <f>'Demand Input'!D24</f>
        <v>27902</v>
      </c>
      <c r="D194" s="4">
        <f t="shared" si="21"/>
        <v>1.7133897211669415</v>
      </c>
      <c r="E194" s="4"/>
      <c r="F194" s="3"/>
      <c r="I194" s="3"/>
      <c r="L194" s="3"/>
      <c r="O194" s="3"/>
      <c r="R194" s="3"/>
      <c r="U194" s="3"/>
      <c r="X194" s="3"/>
    </row>
    <row r="195" spans="1:24" x14ac:dyDescent="0.25">
      <c r="A195" s="47">
        <v>44105</v>
      </c>
      <c r="B195" s="5">
        <f>'Demand Input'!D37</f>
        <v>26480</v>
      </c>
      <c r="C195" s="5">
        <f>'Demand Input'!D25</f>
        <v>16206</v>
      </c>
      <c r="D195" s="4">
        <f t="shared" si="21"/>
        <v>1.6339627298531407</v>
      </c>
      <c r="E195" s="4"/>
      <c r="G195" s="5"/>
    </row>
    <row r="196" spans="1:24" x14ac:dyDescent="0.25">
      <c r="A196" s="47">
        <v>44136</v>
      </c>
      <c r="B196" s="5">
        <f>'Demand Input'!D38</f>
        <v>9900</v>
      </c>
      <c r="C196" s="5">
        <f>'Demand Input'!D26</f>
        <v>7918</v>
      </c>
      <c r="D196" s="4">
        <f t="shared" si="21"/>
        <v>1.2503157362970447</v>
      </c>
      <c r="E196" s="4"/>
      <c r="G196" s="43"/>
    </row>
    <row r="197" spans="1:24" x14ac:dyDescent="0.25">
      <c r="A197" s="47">
        <v>44166</v>
      </c>
      <c r="B197" s="5">
        <f>'Demand Input'!D39</f>
        <v>8560</v>
      </c>
      <c r="C197" s="5">
        <f>'Demand Input'!D27</f>
        <v>9824</v>
      </c>
      <c r="D197" s="4">
        <f t="shared" si="21"/>
        <v>0.87133550488599354</v>
      </c>
      <c r="E197" s="4"/>
    </row>
    <row r="198" spans="1:24" x14ac:dyDescent="0.25">
      <c r="A198" s="47">
        <v>44197</v>
      </c>
      <c r="B198" s="5">
        <f>'Demand Input'!D40</f>
        <v>9512</v>
      </c>
      <c r="C198" s="5">
        <f>'Demand Input'!D28</f>
        <v>4042</v>
      </c>
      <c r="D198" s="4">
        <f t="shared" si="21"/>
        <v>2.3532904502721426</v>
      </c>
      <c r="E198" s="4"/>
    </row>
    <row r="199" spans="1:24" x14ac:dyDescent="0.25">
      <c r="A199" s="47">
        <v>44228</v>
      </c>
      <c r="B199" s="5">
        <f>'Demand Input'!I17</f>
        <v>5125</v>
      </c>
      <c r="C199" s="5">
        <f>B187</f>
        <v>5662</v>
      </c>
      <c r="D199" s="4">
        <f t="shared" si="21"/>
        <v>0.9051571882726952</v>
      </c>
      <c r="E199" s="4"/>
    </row>
    <row r="200" spans="1:24" x14ac:dyDescent="0.25">
      <c r="A200" s="47">
        <v>44256</v>
      </c>
      <c r="B200" s="5">
        <f>'Demand Input'!I18</f>
        <v>9106</v>
      </c>
      <c r="C200" s="5">
        <f t="shared" ref="C200:C210" si="22">B188</f>
        <v>8964</v>
      </c>
      <c r="D200" s="4">
        <f t="shared" si="21"/>
        <v>1.0158411423471665</v>
      </c>
      <c r="E200" s="4"/>
    </row>
    <row r="201" spans="1:24" x14ac:dyDescent="0.25">
      <c r="A201" s="47">
        <v>44287</v>
      </c>
      <c r="B201" s="5">
        <f>'Demand Input'!I19</f>
        <v>15528</v>
      </c>
      <c r="C201" s="5">
        <f t="shared" si="22"/>
        <v>5557</v>
      </c>
      <c r="D201" s="4">
        <f t="shared" si="21"/>
        <v>2.794313478495591</v>
      </c>
      <c r="E201" s="4"/>
    </row>
    <row r="202" spans="1:24" x14ac:dyDescent="0.25">
      <c r="A202" s="47">
        <v>44317</v>
      </c>
      <c r="B202" s="5">
        <f>'Demand Input'!I20</f>
        <v>38104</v>
      </c>
      <c r="C202" s="5">
        <f t="shared" si="22"/>
        <v>22105</v>
      </c>
      <c r="D202" s="4">
        <f t="shared" si="21"/>
        <v>1.7237729020583579</v>
      </c>
      <c r="E202" s="4"/>
      <c r="F202" s="4"/>
      <c r="I202" s="4"/>
      <c r="L202" s="4"/>
      <c r="O202" s="4"/>
      <c r="R202" s="4"/>
      <c r="U202" s="4"/>
      <c r="X202" s="4"/>
    </row>
    <row r="203" spans="1:24" x14ac:dyDescent="0.25">
      <c r="A203" s="47">
        <v>44348</v>
      </c>
      <c r="B203" s="5">
        <f>'Demand Input'!I21</f>
        <v>48016</v>
      </c>
      <c r="C203" s="5">
        <f t="shared" si="22"/>
        <v>56817</v>
      </c>
      <c r="D203" s="4">
        <f t="shared" si="21"/>
        <v>0.84509917806290369</v>
      </c>
      <c r="E203" s="4"/>
    </row>
    <row r="204" spans="1:24" x14ac:dyDescent="0.25">
      <c r="A204" s="47">
        <v>44378</v>
      </c>
      <c r="B204" s="5">
        <f>'Demand Input'!I22</f>
        <v>40242</v>
      </c>
      <c r="C204" s="5">
        <f t="shared" si="22"/>
        <v>76109</v>
      </c>
      <c r="D204" s="4">
        <f t="shared" si="21"/>
        <v>0.52874167312669984</v>
      </c>
      <c r="E204" s="4"/>
    </row>
    <row r="205" spans="1:24" x14ac:dyDescent="0.25">
      <c r="A205" s="47">
        <v>44409</v>
      </c>
      <c r="B205" s="5">
        <f>'Demand Input'!I23</f>
        <v>40077</v>
      </c>
      <c r="C205" s="5">
        <f t="shared" si="22"/>
        <v>55541</v>
      </c>
      <c r="D205" s="4">
        <f t="shared" si="21"/>
        <v>0.72157505266379796</v>
      </c>
      <c r="E205" s="4"/>
    </row>
    <row r="206" spans="1:24" x14ac:dyDescent="0.25">
      <c r="A206" s="47">
        <v>44440</v>
      </c>
      <c r="B206" s="5">
        <f>'Demand Input'!I24</f>
        <v>32142</v>
      </c>
      <c r="C206" s="5">
        <f t="shared" si="22"/>
        <v>47807</v>
      </c>
      <c r="D206" s="4">
        <f t="shared" si="21"/>
        <v>0.67232832012048449</v>
      </c>
      <c r="E206" s="4"/>
    </row>
    <row r="207" spans="1:24" x14ac:dyDescent="0.25">
      <c r="A207" s="47">
        <v>44470</v>
      </c>
      <c r="B207" s="5">
        <f>'Demand Input'!I25</f>
        <v>24194</v>
      </c>
      <c r="C207" s="5">
        <f t="shared" si="22"/>
        <v>26480</v>
      </c>
      <c r="D207" s="4">
        <f t="shared" si="21"/>
        <v>0.91367069486404839</v>
      </c>
      <c r="E207" s="4"/>
    </row>
    <row r="208" spans="1:24" x14ac:dyDescent="0.25">
      <c r="A208" s="47">
        <v>44501</v>
      </c>
      <c r="B208" s="5">
        <f>'Demand Input'!I26</f>
        <v>23901</v>
      </c>
      <c r="C208" s="5">
        <f t="shared" si="22"/>
        <v>9900</v>
      </c>
      <c r="D208" s="4">
        <f t="shared" si="21"/>
        <v>2.4142424242424241</v>
      </c>
      <c r="E208" s="4"/>
    </row>
    <row r="209" spans="1:5" x14ac:dyDescent="0.25">
      <c r="A209" s="47">
        <v>44531</v>
      </c>
      <c r="B209" s="5">
        <f>'Demand Input'!I27</f>
        <v>26722</v>
      </c>
      <c r="C209" s="5">
        <f t="shared" si="22"/>
        <v>8560</v>
      </c>
      <c r="D209" s="4">
        <f t="shared" si="21"/>
        <v>3.1217289719626167</v>
      </c>
      <c r="E209" s="4"/>
    </row>
    <row r="210" spans="1:5" x14ac:dyDescent="0.25">
      <c r="A210" s="47">
        <v>44562</v>
      </c>
      <c r="B210" s="5">
        <f>'Demand Input'!I28</f>
        <v>10791</v>
      </c>
      <c r="C210" s="5">
        <f t="shared" si="22"/>
        <v>9512</v>
      </c>
      <c r="D210" s="4">
        <f t="shared" si="21"/>
        <v>1.1344617325483599</v>
      </c>
    </row>
    <row r="211" spans="1:5" x14ac:dyDescent="0.25">
      <c r="A211" s="47">
        <v>44593</v>
      </c>
      <c r="B211" s="5">
        <v>243</v>
      </c>
      <c r="C211" s="5">
        <f t="shared" ref="C211:C212" si="23">B199</f>
        <v>5125</v>
      </c>
      <c r="D211" s="4">
        <f t="shared" ref="D211:D212" si="24">B211/C211</f>
        <v>4.7414634146341464E-2</v>
      </c>
    </row>
    <row r="212" spans="1:5" x14ac:dyDescent="0.25">
      <c r="A212" s="47">
        <v>44621</v>
      </c>
      <c r="B212" s="5">
        <v>5698</v>
      </c>
      <c r="C212" s="5">
        <f t="shared" si="23"/>
        <v>9106</v>
      </c>
      <c r="D212" s="4">
        <f t="shared" si="24"/>
        <v>0.62574126949264219</v>
      </c>
    </row>
    <row r="213" spans="1:5" x14ac:dyDescent="0.25">
      <c r="A213" s="47">
        <v>44652</v>
      </c>
      <c r="B213" s="5">
        <v>10969</v>
      </c>
      <c r="C213" s="5">
        <f t="shared" ref="C213:C217" si="25">B201</f>
        <v>15528</v>
      </c>
      <c r="D213" s="4">
        <f t="shared" ref="D213:D217" si="26">B213/C213</f>
        <v>0.7064013395157136</v>
      </c>
    </row>
    <row r="214" spans="1:5" x14ac:dyDescent="0.25">
      <c r="A214" s="47">
        <v>44682</v>
      </c>
      <c r="B214" s="5">
        <v>31016</v>
      </c>
      <c r="C214" s="5">
        <f t="shared" si="25"/>
        <v>38104</v>
      </c>
      <c r="D214" s="4">
        <f t="shared" si="26"/>
        <v>0.81398278395968926</v>
      </c>
    </row>
    <row r="215" spans="1:5" x14ac:dyDescent="0.25">
      <c r="A215" s="47">
        <v>44713</v>
      </c>
      <c r="B215" s="5">
        <v>54204</v>
      </c>
      <c r="C215" s="5">
        <f t="shared" si="25"/>
        <v>48016</v>
      </c>
      <c r="D215" s="4">
        <f t="shared" si="26"/>
        <v>1.1288737087637455</v>
      </c>
    </row>
    <row r="216" spans="1:5" x14ac:dyDescent="0.25">
      <c r="A216" s="47">
        <v>44743</v>
      </c>
      <c r="B216" s="5">
        <v>58207</v>
      </c>
      <c r="C216" s="5">
        <f t="shared" si="25"/>
        <v>40242</v>
      </c>
      <c r="D216" s="4">
        <f t="shared" si="26"/>
        <v>1.4464241339893644</v>
      </c>
    </row>
    <row r="217" spans="1:5" x14ac:dyDescent="0.25">
      <c r="A217" s="47">
        <v>44774</v>
      </c>
      <c r="B217" s="5">
        <v>65734</v>
      </c>
      <c r="C217" s="5">
        <f t="shared" si="25"/>
        <v>40077</v>
      </c>
      <c r="D217" s="4">
        <f t="shared" si="26"/>
        <v>1.6401926291888116</v>
      </c>
    </row>
    <row r="218" spans="1:5" x14ac:dyDescent="0.25">
      <c r="A218" s="47">
        <v>44805</v>
      </c>
      <c r="B218" s="5"/>
      <c r="C218" s="5"/>
    </row>
    <row r="219" spans="1:5" x14ac:dyDescent="0.25">
      <c r="A219" s="47">
        <v>44835</v>
      </c>
      <c r="B219" s="5"/>
      <c r="C219" s="5"/>
    </row>
    <row r="220" spans="1:5" x14ac:dyDescent="0.25">
      <c r="A220" s="47">
        <v>44866</v>
      </c>
      <c r="B220" s="5"/>
      <c r="C220" s="5"/>
    </row>
    <row r="221" spans="1:5" x14ac:dyDescent="0.25">
      <c r="A221" s="47">
        <v>44896</v>
      </c>
      <c r="B221" s="5"/>
      <c r="C221" s="5"/>
    </row>
    <row r="222" spans="1:5" x14ac:dyDescent="0.25">
      <c r="A222" s="47">
        <v>44927</v>
      </c>
      <c r="B222" s="5"/>
      <c r="C222" s="5"/>
    </row>
  </sheetData>
  <mergeCells count="74">
    <mergeCell ref="J48:K48"/>
    <mergeCell ref="J53:K53"/>
    <mergeCell ref="AB39:AC39"/>
    <mergeCell ref="AB44:AC44"/>
    <mergeCell ref="A1:AA1"/>
    <mergeCell ref="P44:Q44"/>
    <mergeCell ref="S44:T44"/>
    <mergeCell ref="D39:E39"/>
    <mergeCell ref="G39:H39"/>
    <mergeCell ref="J39:K39"/>
    <mergeCell ref="M39:N39"/>
    <mergeCell ref="P39:Q39"/>
    <mergeCell ref="S39:T39"/>
    <mergeCell ref="V39:W39"/>
    <mergeCell ref="Y39:Z39"/>
    <mergeCell ref="Y44:Z44"/>
    <mergeCell ref="A66:E66"/>
    <mergeCell ref="V44:W44"/>
    <mergeCell ref="D44:E44"/>
    <mergeCell ref="G44:H44"/>
    <mergeCell ref="J44:K44"/>
    <mergeCell ref="M44:N44"/>
    <mergeCell ref="S48:T48"/>
    <mergeCell ref="V48:W48"/>
    <mergeCell ref="P48:Q48"/>
    <mergeCell ref="P53:Q53"/>
    <mergeCell ref="M48:N48"/>
    <mergeCell ref="M53:N53"/>
    <mergeCell ref="D48:E48"/>
    <mergeCell ref="D53:E53"/>
    <mergeCell ref="G48:H48"/>
    <mergeCell ref="G53:H53"/>
    <mergeCell ref="AK39:AL39"/>
    <mergeCell ref="AK44:AL44"/>
    <mergeCell ref="AE39:AF39"/>
    <mergeCell ref="AE44:AF44"/>
    <mergeCell ref="AH39:AI39"/>
    <mergeCell ref="AH44:AI44"/>
    <mergeCell ref="Y48:Z48"/>
    <mergeCell ref="AB48:AC48"/>
    <mergeCell ref="AE48:AF48"/>
    <mergeCell ref="AH48:AI48"/>
    <mergeCell ref="AK48:AL48"/>
    <mergeCell ref="AB53:AC53"/>
    <mergeCell ref="AE53:AF53"/>
    <mergeCell ref="AH53:AI53"/>
    <mergeCell ref="AK53:AL53"/>
    <mergeCell ref="S53:T53"/>
    <mergeCell ref="V53:W53"/>
    <mergeCell ref="Y53:Z53"/>
    <mergeCell ref="Y56:Z56"/>
    <mergeCell ref="AB56:AC56"/>
    <mergeCell ref="AE56:AF56"/>
    <mergeCell ref="D56:E56"/>
    <mergeCell ref="G56:H56"/>
    <mergeCell ref="J56:K56"/>
    <mergeCell ref="M56:N56"/>
    <mergeCell ref="P56:Q56"/>
    <mergeCell ref="AH56:AI56"/>
    <mergeCell ref="AK56:AL56"/>
    <mergeCell ref="D61:E61"/>
    <mergeCell ref="G61:H61"/>
    <mergeCell ref="J61:K61"/>
    <mergeCell ref="M61:N61"/>
    <mergeCell ref="P61:Q61"/>
    <mergeCell ref="S61:T61"/>
    <mergeCell ref="V61:W61"/>
    <mergeCell ref="Y61:Z61"/>
    <mergeCell ref="AB61:AC61"/>
    <mergeCell ref="AE61:AF61"/>
    <mergeCell ref="AH61:AI61"/>
    <mergeCell ref="AK61:AL61"/>
    <mergeCell ref="S56:T56"/>
    <mergeCell ref="V56:W56"/>
  </mergeCells>
  <phoneticPr fontId="23" type="noConversion"/>
  <pageMargins left="0" right="0.25" top="0.5" bottom="0" header="0" footer="0"/>
  <pageSetup paperSize="3" scale="7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60"/>
  <sheetViews>
    <sheetView showGridLines="0" zoomScaleNormal="100" zoomScaleSheetLayoutView="100" workbookViewId="0">
      <pane ySplit="11" topLeftCell="A44" activePane="bottomLeft" state="frozen"/>
      <selection pane="bottomLeft" activeCell="I55" sqref="I55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65" t="s">
        <v>19</v>
      </c>
      <c r="B1" s="66"/>
      <c r="C1" s="66"/>
      <c r="D1" s="66"/>
      <c r="E1" s="66"/>
      <c r="F1" s="66"/>
      <c r="G1" s="66"/>
      <c r="H1" s="6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2" ht="15" customHeight="1" x14ac:dyDescent="0.25">
      <c r="A2" s="66"/>
      <c r="B2" s="66"/>
      <c r="C2" s="66"/>
      <c r="D2" s="66"/>
      <c r="E2" s="66"/>
      <c r="F2" s="66"/>
      <c r="G2" s="66"/>
      <c r="H2" s="6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ht="15" customHeight="1" x14ac:dyDescent="0.25">
      <c r="A3" s="66"/>
      <c r="B3" s="66"/>
      <c r="C3" s="66"/>
      <c r="D3" s="66"/>
      <c r="E3" s="66"/>
      <c r="F3" s="66"/>
      <c r="G3" s="66"/>
      <c r="H3" s="6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2" ht="15" customHeight="1" x14ac:dyDescent="0.25">
      <c r="A4" s="66"/>
      <c r="B4" s="66"/>
      <c r="C4" s="66"/>
      <c r="D4" s="66"/>
      <c r="E4" s="66"/>
      <c r="F4" s="66"/>
      <c r="G4" s="66"/>
      <c r="H4" s="6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2" ht="29.25" customHeight="1" x14ac:dyDescent="0.25">
      <c r="A5" s="71" t="str">
        <f>C7</f>
        <v>PAWTUCKET WATER SUPPLY BOARD</v>
      </c>
      <c r="B5" s="71"/>
      <c r="C5" s="71"/>
      <c r="D5" s="71"/>
      <c r="E5" s="71"/>
      <c r="F5" s="71"/>
      <c r="G5" s="71"/>
      <c r="H5" s="7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2" ht="6" customHeight="1" x14ac:dyDescent="0.25">
      <c r="A6" s="28"/>
      <c r="B6" s="28"/>
      <c r="C6" s="28"/>
      <c r="D6" s="28"/>
      <c r="E6" s="28"/>
      <c r="F6" s="28"/>
      <c r="G6" s="28"/>
      <c r="H6" s="2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2" x14ac:dyDescent="0.25">
      <c r="A7" s="28"/>
      <c r="B7" s="29" t="s">
        <v>17</v>
      </c>
      <c r="C7" s="68" t="s">
        <v>39</v>
      </c>
      <c r="D7" s="68"/>
      <c r="E7" s="28"/>
      <c r="F7" s="28"/>
      <c r="G7" s="28"/>
      <c r="H7" s="2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2" x14ac:dyDescent="0.25">
      <c r="A8" s="28"/>
      <c r="B8" s="29" t="s">
        <v>15</v>
      </c>
      <c r="C8" s="69" t="s">
        <v>38</v>
      </c>
      <c r="D8" s="69"/>
      <c r="E8" s="28"/>
      <c r="F8" s="28"/>
      <c r="G8" s="28"/>
      <c r="H8" s="28"/>
      <c r="I8"/>
      <c r="J8"/>
      <c r="K8"/>
      <c r="L8"/>
      <c r="M8" s="2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2" x14ac:dyDescent="0.25">
      <c r="A9" s="28"/>
      <c r="B9" s="29" t="s">
        <v>42</v>
      </c>
      <c r="C9" s="69" t="s">
        <v>37</v>
      </c>
      <c r="D9" s="69"/>
      <c r="E9" s="28"/>
      <c r="F9" s="28"/>
      <c r="G9" s="28"/>
      <c r="H9" s="2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2" ht="6.75" customHeight="1" x14ac:dyDescent="0.25">
      <c r="A10" s="28"/>
      <c r="B10" s="28"/>
      <c r="C10" s="28"/>
      <c r="D10" s="28"/>
      <c r="E10" s="28"/>
      <c r="F10" s="28"/>
      <c r="G10" s="28"/>
      <c r="H10" s="2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2" ht="2.25" customHeight="1" x14ac:dyDescent="0.25">
      <c r="A11" s="28"/>
      <c r="B11" s="64"/>
      <c r="C11" s="64"/>
      <c r="D11" s="64"/>
      <c r="E11" s="64"/>
      <c r="F11" s="64"/>
      <c r="G11" s="64"/>
      <c r="H11" s="6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2" ht="6.75" customHeight="1" x14ac:dyDescent="0.25">
      <c r="A12" s="28"/>
      <c r="B12" s="28"/>
      <c r="C12" s="28"/>
      <c r="D12" s="28"/>
      <c r="E12" s="28"/>
      <c r="F12" s="28"/>
      <c r="G12" s="28"/>
      <c r="H12" s="2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2" ht="21.75" customHeight="1" x14ac:dyDescent="0.35">
      <c r="A13" s="30"/>
      <c r="B13" s="67" t="str">
        <f>"Input Customer Demand ("&amp;C8&amp;")"</f>
        <v>Input Customer Demand (Kgal)</v>
      </c>
      <c r="C13" s="67"/>
      <c r="D13" s="67"/>
      <c r="E13" s="67"/>
      <c r="F13" s="67"/>
      <c r="G13" s="67"/>
      <c r="H13" s="6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2" x14ac:dyDescent="0.25">
      <c r="A14" s="30"/>
      <c r="B14" s="62" t="s">
        <v>16</v>
      </c>
      <c r="C14" s="62"/>
      <c r="D14" s="62"/>
      <c r="E14" s="62"/>
      <c r="F14" s="62"/>
      <c r="G14" s="62"/>
      <c r="H14" s="6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2" x14ac:dyDescent="0.25">
      <c r="A15" s="28"/>
      <c r="B15" s="70" t="s">
        <v>50</v>
      </c>
      <c r="C15" s="70"/>
      <c r="D15" s="70"/>
      <c r="E15" s="28"/>
      <c r="F15" s="70" t="s">
        <v>51</v>
      </c>
      <c r="G15" s="70"/>
      <c r="H15" s="7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2" x14ac:dyDescent="0.25">
      <c r="A16" s="15" t="s">
        <v>3</v>
      </c>
      <c r="B16" s="15" t="s">
        <v>4</v>
      </c>
      <c r="C16" s="15" t="s">
        <v>5</v>
      </c>
      <c r="D16" s="15" t="s">
        <v>6</v>
      </c>
      <c r="E16" s="14"/>
      <c r="F16" s="15" t="s">
        <v>3</v>
      </c>
      <c r="G16" s="15" t="s">
        <v>4</v>
      </c>
      <c r="H16" s="15" t="s">
        <v>5</v>
      </c>
      <c r="I16" s="15" t="s">
        <v>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x14ac:dyDescent="0.25">
      <c r="A17" s="51">
        <v>43497</v>
      </c>
      <c r="B17" s="18">
        <v>132905</v>
      </c>
      <c r="C17" s="18">
        <v>38439</v>
      </c>
      <c r="D17" s="18">
        <v>7328</v>
      </c>
      <c r="E17" s="19"/>
      <c r="F17" s="51">
        <v>44228</v>
      </c>
      <c r="G17" s="18">
        <v>135791</v>
      </c>
      <c r="H17" s="18">
        <v>35390</v>
      </c>
      <c r="I17" s="18">
        <v>5125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x14ac:dyDescent="0.25">
      <c r="A18" s="51">
        <v>43525</v>
      </c>
      <c r="B18" s="18">
        <v>146212</v>
      </c>
      <c r="C18" s="18">
        <v>41545</v>
      </c>
      <c r="D18" s="18">
        <v>6673</v>
      </c>
      <c r="E18" s="19"/>
      <c r="F18" s="51">
        <v>44256</v>
      </c>
      <c r="G18" s="18">
        <v>147789</v>
      </c>
      <c r="H18" s="18">
        <v>37846</v>
      </c>
      <c r="I18" s="18">
        <v>9106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x14ac:dyDescent="0.25">
      <c r="A19" s="51">
        <v>43556</v>
      </c>
      <c r="B19" s="18">
        <v>140621</v>
      </c>
      <c r="C19" s="18">
        <v>39390</v>
      </c>
      <c r="D19" s="18">
        <v>9201</v>
      </c>
      <c r="E19" s="19"/>
      <c r="F19" s="51">
        <v>44287</v>
      </c>
      <c r="G19" s="18">
        <v>154879</v>
      </c>
      <c r="H19" s="18">
        <v>38666</v>
      </c>
      <c r="I19" s="18">
        <v>15528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x14ac:dyDescent="0.25">
      <c r="A20" s="51">
        <v>43586</v>
      </c>
      <c r="B20" s="18">
        <v>162790</v>
      </c>
      <c r="C20" s="18">
        <v>46068</v>
      </c>
      <c r="D20" s="18">
        <v>12299</v>
      </c>
      <c r="E20" s="19"/>
      <c r="F20" s="51">
        <v>44317</v>
      </c>
      <c r="G20" s="18">
        <v>162769</v>
      </c>
      <c r="H20" s="18">
        <v>40521</v>
      </c>
      <c r="I20" s="18">
        <v>38104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x14ac:dyDescent="0.25">
      <c r="A21" s="51">
        <v>43617</v>
      </c>
      <c r="B21" s="18">
        <v>194665</v>
      </c>
      <c r="C21" s="18">
        <v>52164</v>
      </c>
      <c r="D21" s="18">
        <v>49180</v>
      </c>
      <c r="E21" s="19"/>
      <c r="F21" s="51">
        <v>44348</v>
      </c>
      <c r="G21" s="18">
        <v>190687</v>
      </c>
      <c r="H21" s="18">
        <v>48058</v>
      </c>
      <c r="I21" s="18">
        <v>48016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x14ac:dyDescent="0.25">
      <c r="A22" s="51">
        <v>43647</v>
      </c>
      <c r="B22" s="18">
        <v>194086</v>
      </c>
      <c r="C22" s="18">
        <v>52094</v>
      </c>
      <c r="D22" s="18">
        <v>48620</v>
      </c>
      <c r="E22" s="19"/>
      <c r="F22" s="51">
        <v>44378</v>
      </c>
      <c r="G22" s="18">
        <v>178886</v>
      </c>
      <c r="H22" s="18">
        <v>47251</v>
      </c>
      <c r="I22" s="18">
        <v>40242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x14ac:dyDescent="0.25">
      <c r="A23" s="51">
        <v>43678</v>
      </c>
      <c r="B23" s="18">
        <v>209888</v>
      </c>
      <c r="C23" s="18">
        <v>59449</v>
      </c>
      <c r="D23" s="18">
        <v>48323</v>
      </c>
      <c r="E23" s="19"/>
      <c r="F23" s="51">
        <v>44409</v>
      </c>
      <c r="G23" s="18">
        <v>176317</v>
      </c>
      <c r="H23" s="18">
        <v>47854</v>
      </c>
      <c r="I23" s="18">
        <v>40077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x14ac:dyDescent="0.25">
      <c r="A24" s="51">
        <v>43709</v>
      </c>
      <c r="B24" s="18">
        <v>154070</v>
      </c>
      <c r="C24" s="18">
        <v>47706</v>
      </c>
      <c r="D24" s="18">
        <v>27902</v>
      </c>
      <c r="E24" s="19"/>
      <c r="F24" s="51">
        <v>44440</v>
      </c>
      <c r="G24" s="18">
        <v>163837</v>
      </c>
      <c r="H24" s="18">
        <v>45089</v>
      </c>
      <c r="I24" s="18">
        <v>32142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x14ac:dyDescent="0.25">
      <c r="A25" s="51">
        <v>43739</v>
      </c>
      <c r="B25" s="18">
        <v>151246</v>
      </c>
      <c r="C25" s="18">
        <v>44393</v>
      </c>
      <c r="D25" s="18">
        <v>16206</v>
      </c>
      <c r="E25" s="19"/>
      <c r="F25" s="51">
        <v>44470</v>
      </c>
      <c r="G25" s="18">
        <v>156648</v>
      </c>
      <c r="H25" s="18">
        <v>41999</v>
      </c>
      <c r="I25" s="18">
        <v>24194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x14ac:dyDescent="0.25">
      <c r="A26" s="51">
        <v>43770</v>
      </c>
      <c r="B26" s="18">
        <v>148146</v>
      </c>
      <c r="C26" s="18">
        <v>51699</v>
      </c>
      <c r="D26" s="18">
        <v>7918</v>
      </c>
      <c r="E26" s="19"/>
      <c r="F26" s="51">
        <v>44501</v>
      </c>
      <c r="G26" s="18">
        <v>144871</v>
      </c>
      <c r="H26" s="18">
        <v>33892</v>
      </c>
      <c r="I26" s="18">
        <v>23901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x14ac:dyDescent="0.25">
      <c r="A27" s="51">
        <v>43800</v>
      </c>
      <c r="B27" s="18">
        <v>152941</v>
      </c>
      <c r="C27" s="18">
        <v>41635</v>
      </c>
      <c r="D27" s="18">
        <v>9824</v>
      </c>
      <c r="E27" s="19"/>
      <c r="F27" s="51">
        <v>44531</v>
      </c>
      <c r="G27" s="18">
        <v>155618</v>
      </c>
      <c r="H27" s="18">
        <v>37668</v>
      </c>
      <c r="I27" s="18">
        <v>26722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x14ac:dyDescent="0.25">
      <c r="A28" s="51">
        <v>43831</v>
      </c>
      <c r="B28" s="18">
        <v>152023</v>
      </c>
      <c r="C28" s="18">
        <v>42003</v>
      </c>
      <c r="D28" s="18">
        <v>4042</v>
      </c>
      <c r="E28" s="19"/>
      <c r="F28" s="51">
        <v>44562</v>
      </c>
      <c r="G28" s="18">
        <v>137724</v>
      </c>
      <c r="H28" s="18">
        <v>37113</v>
      </c>
      <c r="I28" s="18">
        <v>10791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x14ac:dyDescent="0.25">
      <c r="A29" s="51">
        <v>43862</v>
      </c>
      <c r="B29" s="18">
        <v>133616</v>
      </c>
      <c r="C29" s="18">
        <v>36720</v>
      </c>
      <c r="D29" s="18">
        <v>5662</v>
      </c>
      <c r="E29" s="19"/>
      <c r="F29" s="51">
        <v>44593</v>
      </c>
      <c r="G29" s="18">
        <v>131769</v>
      </c>
      <c r="H29" s="18">
        <v>33575</v>
      </c>
      <c r="I29" s="18">
        <v>243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x14ac:dyDescent="0.25">
      <c r="A30" s="51">
        <v>43891</v>
      </c>
      <c r="B30" s="18">
        <v>146882</v>
      </c>
      <c r="C30" s="18">
        <v>33872</v>
      </c>
      <c r="D30" s="18">
        <v>8964</v>
      </c>
      <c r="E30" s="19"/>
      <c r="F30" s="51">
        <v>44621</v>
      </c>
      <c r="G30" s="18">
        <v>141832</v>
      </c>
      <c r="H30" s="18">
        <v>40528</v>
      </c>
      <c r="I30" s="18">
        <v>5698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x14ac:dyDescent="0.25">
      <c r="A31" s="51">
        <v>43922</v>
      </c>
      <c r="B31" s="18">
        <v>154955</v>
      </c>
      <c r="C31" s="18">
        <v>28794</v>
      </c>
      <c r="D31" s="18">
        <v>5557</v>
      </c>
      <c r="E31" s="19"/>
      <c r="F31" s="51">
        <v>44652</v>
      </c>
      <c r="G31" s="18">
        <v>144486</v>
      </c>
      <c r="H31" s="18">
        <v>36391</v>
      </c>
      <c r="I31" s="18">
        <v>10969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x14ac:dyDescent="0.25">
      <c r="A32" s="51">
        <v>43952</v>
      </c>
      <c r="B32" s="18">
        <v>179419</v>
      </c>
      <c r="C32" s="18">
        <v>33923</v>
      </c>
      <c r="D32" s="18">
        <v>22105</v>
      </c>
      <c r="E32" s="19"/>
      <c r="F32" s="51">
        <v>44682</v>
      </c>
      <c r="G32" s="18">
        <v>165127</v>
      </c>
      <c r="H32" s="18">
        <v>41660</v>
      </c>
      <c r="I32" s="18">
        <v>31016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x14ac:dyDescent="0.25">
      <c r="A33" s="51">
        <v>43983</v>
      </c>
      <c r="B33" s="18">
        <v>205078</v>
      </c>
      <c r="C33" s="18">
        <v>42862</v>
      </c>
      <c r="D33" s="18">
        <v>56817</v>
      </c>
      <c r="E33" s="19"/>
      <c r="F33" s="51">
        <v>44713</v>
      </c>
      <c r="G33" s="18">
        <v>182180</v>
      </c>
      <c r="H33" s="18">
        <v>50657</v>
      </c>
      <c r="I33" s="18">
        <v>54204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x14ac:dyDescent="0.25">
      <c r="A34" s="51">
        <v>44013</v>
      </c>
      <c r="B34" s="18">
        <v>229973</v>
      </c>
      <c r="C34" s="18">
        <v>55350</v>
      </c>
      <c r="D34" s="18">
        <v>76109</v>
      </c>
      <c r="E34" s="19"/>
      <c r="F34" s="51">
        <v>44743</v>
      </c>
      <c r="G34" s="18">
        <v>206465</v>
      </c>
      <c r="H34" s="18">
        <v>53316</v>
      </c>
      <c r="I34" s="18">
        <v>58207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x14ac:dyDescent="0.25">
      <c r="A35" s="51">
        <v>44044</v>
      </c>
      <c r="B35" s="18">
        <v>195761</v>
      </c>
      <c r="C35" s="18">
        <v>50435</v>
      </c>
      <c r="D35" s="18">
        <v>55541</v>
      </c>
      <c r="E35" s="19"/>
      <c r="F35" s="51">
        <v>44774</v>
      </c>
      <c r="G35" s="18">
        <v>193258</v>
      </c>
      <c r="H35" s="18">
        <v>54245</v>
      </c>
      <c r="I35" s="18">
        <v>65734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x14ac:dyDescent="0.25">
      <c r="A36" s="51">
        <v>44075</v>
      </c>
      <c r="B36" s="18">
        <v>183286</v>
      </c>
      <c r="C36" s="18">
        <v>49956</v>
      </c>
      <c r="D36" s="18">
        <v>47807</v>
      </c>
      <c r="E36" s="19"/>
      <c r="F36" s="51">
        <v>44805</v>
      </c>
      <c r="G36" s="18"/>
      <c r="H36" s="18"/>
      <c r="I36" s="18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x14ac:dyDescent="0.25">
      <c r="A37" s="51">
        <v>44105</v>
      </c>
      <c r="B37" s="18">
        <v>169712</v>
      </c>
      <c r="C37" s="18">
        <v>42806</v>
      </c>
      <c r="D37" s="18">
        <v>26480</v>
      </c>
      <c r="E37" s="19"/>
      <c r="F37" s="51">
        <v>44835</v>
      </c>
      <c r="G37" s="18"/>
      <c r="H37" s="18"/>
      <c r="I37" s="18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x14ac:dyDescent="0.25">
      <c r="A38" s="51">
        <v>44136</v>
      </c>
      <c r="B38" s="18">
        <v>144154</v>
      </c>
      <c r="C38" s="18">
        <v>33597</v>
      </c>
      <c r="D38" s="18">
        <v>9900</v>
      </c>
      <c r="E38" s="19"/>
      <c r="F38" s="51">
        <v>44866</v>
      </c>
      <c r="G38" s="18"/>
      <c r="H38" s="18"/>
      <c r="I38" s="1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x14ac:dyDescent="0.25">
      <c r="A39" s="51">
        <v>44166</v>
      </c>
      <c r="B39" s="18">
        <v>167244</v>
      </c>
      <c r="C39" s="18">
        <v>39277</v>
      </c>
      <c r="D39" s="18">
        <v>8560</v>
      </c>
      <c r="E39" s="19"/>
      <c r="F39" s="51">
        <v>44896</v>
      </c>
      <c r="G39" s="18"/>
      <c r="H39" s="18"/>
      <c r="I39" s="18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x14ac:dyDescent="0.25">
      <c r="A40" s="51">
        <v>44197</v>
      </c>
      <c r="B40" s="18">
        <v>135131</v>
      </c>
      <c r="C40" s="18">
        <v>34595</v>
      </c>
      <c r="D40" s="18">
        <v>9512</v>
      </c>
      <c r="E40" s="19"/>
      <c r="F40" s="51">
        <v>44927</v>
      </c>
      <c r="G40" s="55"/>
      <c r="H40" s="55"/>
      <c r="I40" s="5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ht="6.75" customHeight="1" x14ac:dyDescent="0.25">
      <c r="A41" s="28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ht="2.25" customHeight="1" x14ac:dyDescent="0.25">
      <c r="A42" s="28"/>
      <c r="B42" s="63"/>
      <c r="C42" s="63"/>
      <c r="D42" s="63"/>
      <c r="E42" s="63"/>
      <c r="F42" s="63"/>
      <c r="G42" s="63"/>
      <c r="H42" s="6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2" ht="6.75" customHeight="1" x14ac:dyDescent="0.25">
      <c r="A43" s="28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2" ht="23.25" x14ac:dyDescent="0.35">
      <c r="A44" s="30"/>
      <c r="B44" s="67" t="str">
        <f>"Input Water Produced ("&amp;C9&amp;")"</f>
        <v>Input Water Produced (MG)</v>
      </c>
      <c r="C44" s="67"/>
      <c r="D44" s="67"/>
      <c r="E44" s="67"/>
      <c r="F44" s="67"/>
      <c r="G44" s="67"/>
      <c r="H44" s="67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2" x14ac:dyDescent="0.25">
      <c r="A45" s="30"/>
      <c r="B45" s="62" t="s">
        <v>18</v>
      </c>
      <c r="C45" s="62"/>
      <c r="D45" s="62"/>
      <c r="E45" s="62"/>
      <c r="F45" s="62"/>
      <c r="G45" s="62"/>
      <c r="H45" s="6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2" ht="19.5" customHeight="1" x14ac:dyDescent="0.35">
      <c r="A46" s="30"/>
      <c r="B46" s="31" t="s">
        <v>3</v>
      </c>
      <c r="C46" s="53">
        <v>2019</v>
      </c>
      <c r="D46" s="53">
        <v>2020</v>
      </c>
      <c r="E46" s="54"/>
      <c r="F46" s="53">
        <v>2021</v>
      </c>
      <c r="G46" s="53">
        <v>2022</v>
      </c>
      <c r="H46" s="2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2" x14ac:dyDescent="0.25">
      <c r="A47" s="30"/>
      <c r="B47" s="32" t="s">
        <v>8</v>
      </c>
      <c r="C47" s="52">
        <v>202.92</v>
      </c>
      <c r="D47" s="52">
        <v>189.14</v>
      </c>
      <c r="E47" s="33"/>
      <c r="F47" s="52">
        <v>205.51</v>
      </c>
      <c r="G47" s="52">
        <v>170.15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2" x14ac:dyDescent="0.25">
      <c r="A48" s="30"/>
      <c r="B48" s="32" t="s">
        <v>9</v>
      </c>
      <c r="C48" s="17">
        <v>218.89</v>
      </c>
      <c r="D48" s="17">
        <v>218.9</v>
      </c>
      <c r="E48" s="33"/>
      <c r="F48" s="17">
        <v>223.92</v>
      </c>
      <c r="G48" s="17">
        <v>196.94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x14ac:dyDescent="0.25">
      <c r="A49" s="30"/>
      <c r="B49" s="32" t="s">
        <v>10</v>
      </c>
      <c r="C49" s="17">
        <v>226.62</v>
      </c>
      <c r="D49" s="17">
        <v>201.4</v>
      </c>
      <c r="E49" s="33"/>
      <c r="F49" s="17">
        <v>223.48</v>
      </c>
      <c r="G49" s="17">
        <v>201.87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x14ac:dyDescent="0.25">
      <c r="A50" s="30"/>
      <c r="B50" s="32" t="s">
        <v>2</v>
      </c>
      <c r="C50" s="17">
        <v>270.85000000000002</v>
      </c>
      <c r="D50" s="17">
        <v>241.3</v>
      </c>
      <c r="E50" s="33"/>
      <c r="F50" s="17">
        <v>312.74</v>
      </c>
      <c r="G50" s="17">
        <v>247.56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x14ac:dyDescent="0.25">
      <c r="A51" s="30"/>
      <c r="B51" s="32" t="s">
        <v>11</v>
      </c>
      <c r="C51" s="17">
        <v>263.67</v>
      </c>
      <c r="D51" s="17">
        <v>318.89999999999998</v>
      </c>
      <c r="E51" s="33"/>
      <c r="F51" s="17">
        <v>316.23</v>
      </c>
      <c r="G51" s="17">
        <v>275.83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x14ac:dyDescent="0.25">
      <c r="A52" s="30"/>
      <c r="B52" s="32" t="s">
        <v>12</v>
      </c>
      <c r="C52" s="17">
        <v>314.55</v>
      </c>
      <c r="D52" s="17">
        <v>345.4</v>
      </c>
      <c r="E52" s="33"/>
      <c r="F52" s="17">
        <v>299.67</v>
      </c>
      <c r="G52" s="17">
        <v>311.58999999999997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x14ac:dyDescent="0.25">
      <c r="A53" s="30"/>
      <c r="B53" s="32" t="s">
        <v>13</v>
      </c>
      <c r="C53" s="17">
        <v>311.17</v>
      </c>
      <c r="D53" s="17">
        <v>364.8</v>
      </c>
      <c r="E53" s="33"/>
      <c r="F53" s="17">
        <v>299.01</v>
      </c>
      <c r="G53" s="17">
        <v>306.95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x14ac:dyDescent="0.25">
      <c r="A54" s="30"/>
      <c r="B54" s="32" t="s">
        <v>44</v>
      </c>
      <c r="C54" s="17">
        <v>258.3</v>
      </c>
      <c r="D54" s="17">
        <v>311</v>
      </c>
      <c r="E54"/>
      <c r="F54" s="17">
        <v>242.761</v>
      </c>
      <c r="G54" s="1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x14ac:dyDescent="0.25">
      <c r="A55" s="30"/>
      <c r="B55" s="32" t="s">
        <v>45</v>
      </c>
      <c r="C55" s="17">
        <v>235.52</v>
      </c>
      <c r="D55" s="17">
        <v>294.3</v>
      </c>
      <c r="E55"/>
      <c r="F55" s="17">
        <v>224.43</v>
      </c>
      <c r="G55" s="1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x14ac:dyDescent="0.25">
      <c r="A56" s="28"/>
      <c r="B56" s="32" t="s">
        <v>46</v>
      </c>
      <c r="C56" s="17">
        <v>207.02</v>
      </c>
      <c r="D56" s="17">
        <v>262.20999999999998</v>
      </c>
      <c r="E56"/>
      <c r="F56" s="17">
        <v>222.79900000000001</v>
      </c>
      <c r="G56" s="1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x14ac:dyDescent="0.25">
      <c r="A57" s="28"/>
      <c r="B57" s="32" t="s">
        <v>47</v>
      </c>
      <c r="C57" s="17">
        <v>212.65199999999999</v>
      </c>
      <c r="D57" s="17">
        <v>246.95</v>
      </c>
      <c r="E57"/>
      <c r="F57" s="17">
        <v>221.476</v>
      </c>
      <c r="G57" s="1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x14ac:dyDescent="0.25">
      <c r="A58" s="28"/>
      <c r="B58" s="32" t="s">
        <v>48</v>
      </c>
      <c r="C58" s="17">
        <v>208.08199999999999</v>
      </c>
      <c r="D58" s="17">
        <v>244.69800000000001</v>
      </c>
      <c r="E58"/>
      <c r="F58" s="17">
        <v>204.928</v>
      </c>
      <c r="G58" s="1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x14ac:dyDescent="0.25">
      <c r="A59" s="28"/>
      <c r="B59" s="28"/>
      <c r="C59" s="2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x14ac:dyDescent="0.25">
      <c r="A60" s="28"/>
      <c r="B60" s="28"/>
      <c r="C60" s="2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</sheetData>
  <mergeCells count="13">
    <mergeCell ref="B45:H45"/>
    <mergeCell ref="B42:H42"/>
    <mergeCell ref="B11:H11"/>
    <mergeCell ref="A1:H4"/>
    <mergeCell ref="B44:H44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3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25" bottom="0.25" header="0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FS2055"/>
  <sheetViews>
    <sheetView zoomScaleNormal="100" zoomScaleSheetLayoutView="100" workbookViewId="0">
      <selection activeCell="B4" sqref="B4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customWidth="1"/>
    <col min="17" max="17" width="15.85546875" customWidth="1"/>
    <col min="18" max="18" width="3.85546875" customWidth="1"/>
    <col min="19" max="19" width="15.85546875" customWidth="1"/>
    <col min="20" max="20" width="3.85546875" customWidth="1"/>
    <col min="21" max="21" width="15.85546875" customWidth="1"/>
    <col min="22" max="22" width="3.85546875" customWidth="1"/>
    <col min="23" max="23" width="15.85546875" customWidth="1"/>
    <col min="24" max="24" width="3.85546875" customWidth="1"/>
    <col min="25" max="25" width="15.85546875" customWidth="1"/>
    <col min="26" max="26" width="3.85546875" customWidth="1"/>
    <col min="27" max="27" width="15.85546875" customWidth="1"/>
    <col min="28" max="28" width="3.85546875" customWidth="1"/>
    <col min="29" max="29" width="15.85546875" customWidth="1"/>
    <col min="30" max="30" width="3.85546875" customWidth="1"/>
    <col min="31" max="31" width="15.85546875" customWidth="1"/>
    <col min="32" max="32" width="3.85546875" customWidth="1"/>
    <col min="33" max="33" width="15.85546875" customWidth="1"/>
    <col min="34" max="34" width="3.85546875" style="7" customWidth="1"/>
    <col min="35" max="35" width="15.85546875" style="7" customWidth="1"/>
    <col min="36" max="36" width="3.85546875" customWidth="1"/>
    <col min="37" max="37" width="15.85546875" customWidth="1"/>
    <col min="38" max="38" width="3.85546875" style="7" customWidth="1"/>
    <col min="39" max="39" width="15.85546875" style="7" customWidth="1"/>
    <col min="40" max="40" width="3.85546875" customWidth="1"/>
    <col min="41" max="41" width="15.85546875" customWidth="1"/>
    <col min="42" max="42" width="3.85546875" customWidth="1"/>
    <col min="43" max="43" width="15.85546875" customWidth="1"/>
    <col min="44" max="44" width="3.85546875" customWidth="1"/>
    <col min="45" max="45" width="15.85546875" customWidth="1"/>
    <col min="46" max="46" width="3.85546875" customWidth="1"/>
    <col min="47" max="47" width="15.85546875" customWidth="1"/>
    <col min="48" max="48" width="3.85546875" customWidth="1"/>
    <col min="49" max="49" width="15.85546875" customWidth="1"/>
    <col min="50" max="50" width="3.85546875" customWidth="1"/>
    <col min="51" max="51" width="15.85546875" customWidth="1"/>
    <col min="52" max="52" width="3.85546875" customWidth="1"/>
    <col min="53" max="53" width="15.85546875" customWidth="1"/>
    <col min="54" max="54" width="3.85546875" customWidth="1"/>
    <col min="55" max="55" width="15.85546875" customWidth="1"/>
    <col min="56" max="56" width="3.85546875" customWidth="1"/>
    <col min="57" max="57" width="15.85546875" customWidth="1"/>
    <col min="58" max="58" width="3.85546875" customWidth="1"/>
    <col min="59" max="59" width="15.85546875" customWidth="1"/>
    <col min="60" max="60" width="3.85546875" customWidth="1"/>
    <col min="61" max="61" width="15.85546875" customWidth="1"/>
    <col min="62" max="62" width="3.85546875" customWidth="1"/>
    <col min="63" max="16384" width="9.140625" style="7"/>
  </cols>
  <sheetData>
    <row r="1" spans="1:85" ht="23.25" x14ac:dyDescent="0.35">
      <c r="A1" s="35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ht="18.75" x14ac:dyDescent="0.3">
      <c r="A3" s="28"/>
      <c r="B3" s="36" t="s">
        <v>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85" x14ac:dyDescent="0.25">
      <c r="A5" s="28"/>
      <c r="B5" s="28"/>
      <c r="C5" s="28" t="s">
        <v>24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x14ac:dyDescent="0.25">
      <c r="P7" s="7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H7"/>
      <c r="AI7"/>
      <c r="AL7"/>
      <c r="AM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x14ac:dyDescent="0.25">
      <c r="C8" s="48">
        <v>44774</v>
      </c>
      <c r="E8" s="23">
        <v>1417070.9100000001</v>
      </c>
      <c r="G8" s="23">
        <v>295127.31</v>
      </c>
      <c r="I8" s="23">
        <v>166653.65</v>
      </c>
      <c r="K8" s="23">
        <v>113663.03</v>
      </c>
      <c r="M8" s="23">
        <v>774136.9</v>
      </c>
      <c r="O8" s="23">
        <f>E8+G8+I8+K8+M8</f>
        <v>2766651.8000000003</v>
      </c>
      <c r="P8" s="7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H8"/>
      <c r="AI8"/>
      <c r="AL8"/>
      <c r="AM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x14ac:dyDescent="0.25">
      <c r="C9" s="14" t="s">
        <v>49</v>
      </c>
      <c r="D9" s="14"/>
      <c r="E9" s="14" t="s">
        <v>25</v>
      </c>
      <c r="F9" s="14"/>
      <c r="G9" s="14" t="s">
        <v>26</v>
      </c>
      <c r="H9" s="14"/>
      <c r="I9" s="14" t="s">
        <v>40</v>
      </c>
      <c r="J9" s="14"/>
      <c r="K9" s="14" t="s">
        <v>27</v>
      </c>
      <c r="L9" s="14"/>
      <c r="M9" s="14" t="s">
        <v>28</v>
      </c>
      <c r="N9" s="14"/>
      <c r="O9" s="14" t="s">
        <v>29</v>
      </c>
      <c r="P9" s="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H9"/>
      <c r="AI9"/>
      <c r="AL9"/>
      <c r="AM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</row>
    <row r="10" spans="1:85" x14ac:dyDescent="0.25">
      <c r="P10" s="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H10"/>
      <c r="AI10"/>
      <c r="AL10"/>
      <c r="AM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x14ac:dyDescent="0.25">
      <c r="C11" s="48">
        <v>44743</v>
      </c>
      <c r="E11" s="23">
        <v>1499606.64</v>
      </c>
      <c r="G11" s="23">
        <v>304854.02</v>
      </c>
      <c r="I11" s="23">
        <v>168434.8</v>
      </c>
      <c r="K11" s="23">
        <v>122469.9</v>
      </c>
      <c r="M11" s="23">
        <v>808222.44</v>
      </c>
      <c r="O11" s="23">
        <f>E11+G11+I11+K11+M11</f>
        <v>2903587.8</v>
      </c>
      <c r="P11" s="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H11"/>
      <c r="AI11"/>
      <c r="AL11"/>
      <c r="AM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x14ac:dyDescent="0.25">
      <c r="C12" s="14" t="s">
        <v>49</v>
      </c>
      <c r="D12" s="14"/>
      <c r="E12" s="14" t="s">
        <v>25</v>
      </c>
      <c r="F12" s="14"/>
      <c r="G12" s="14" t="s">
        <v>26</v>
      </c>
      <c r="H12" s="14"/>
      <c r="I12" s="14" t="s">
        <v>40</v>
      </c>
      <c r="J12" s="14"/>
      <c r="K12" s="14" t="s">
        <v>27</v>
      </c>
      <c r="L12" s="14"/>
      <c r="M12" s="14" t="s">
        <v>28</v>
      </c>
      <c r="N12" s="14"/>
      <c r="O12" s="14" t="s">
        <v>29</v>
      </c>
      <c r="P12" s="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H12"/>
      <c r="AI12"/>
      <c r="AL12"/>
      <c r="AM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x14ac:dyDescent="0.25">
      <c r="P13" s="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H13"/>
      <c r="AI13"/>
      <c r="AL13"/>
      <c r="AM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4" spans="1:85" x14ac:dyDescent="0.25">
      <c r="C14" s="48">
        <v>44713</v>
      </c>
      <c r="E14" s="23">
        <v>936641.72</v>
      </c>
      <c r="G14" s="23">
        <v>251671.15</v>
      </c>
      <c r="I14" s="23">
        <v>158585.35</v>
      </c>
      <c r="K14" s="23">
        <v>110699.7</v>
      </c>
      <c r="M14" s="23">
        <v>803681.83000000007</v>
      </c>
      <c r="O14" s="23">
        <f>E14+G14+I14+K14+M14</f>
        <v>2261279.75</v>
      </c>
      <c r="P14" s="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H14"/>
      <c r="AI14"/>
      <c r="AL14"/>
      <c r="AM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x14ac:dyDescent="0.25">
      <c r="C15" s="14" t="s">
        <v>49</v>
      </c>
      <c r="D15" s="14"/>
      <c r="E15" s="14" t="s">
        <v>25</v>
      </c>
      <c r="F15" s="14"/>
      <c r="G15" s="14" t="s">
        <v>26</v>
      </c>
      <c r="H15" s="14"/>
      <c r="I15" s="14" t="s">
        <v>40</v>
      </c>
      <c r="J15" s="14"/>
      <c r="K15" s="14" t="s">
        <v>27</v>
      </c>
      <c r="L15" s="14"/>
      <c r="M15" s="14" t="s">
        <v>28</v>
      </c>
      <c r="N15" s="14"/>
      <c r="O15" s="14" t="s">
        <v>29</v>
      </c>
      <c r="P15" s="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H15"/>
      <c r="AI15"/>
      <c r="AL15"/>
      <c r="AM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x14ac:dyDescent="0.25">
      <c r="P16" s="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H16"/>
      <c r="AI16"/>
      <c r="AL16"/>
      <c r="AM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</row>
    <row r="17" spans="3:85" x14ac:dyDescent="0.25">
      <c r="C17" s="48">
        <v>44682</v>
      </c>
      <c r="E17" s="23">
        <v>934697.35000000009</v>
      </c>
      <c r="G17" s="23">
        <v>256802.87</v>
      </c>
      <c r="I17" s="23">
        <v>159585.20000000001</v>
      </c>
      <c r="K17" s="23">
        <v>110302.5</v>
      </c>
      <c r="M17" s="23">
        <v>939062.76</v>
      </c>
      <c r="O17" s="23">
        <f>E17+G17+I17+K17+M17</f>
        <v>2400450.6800000002</v>
      </c>
      <c r="P17" s="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H17"/>
      <c r="AI17"/>
      <c r="AL17"/>
      <c r="AM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3:85" x14ac:dyDescent="0.25">
      <c r="C18" s="14" t="s">
        <v>49</v>
      </c>
      <c r="D18" s="14"/>
      <c r="E18" s="14" t="s">
        <v>25</v>
      </c>
      <c r="F18" s="14"/>
      <c r="G18" s="14" t="s">
        <v>26</v>
      </c>
      <c r="H18" s="14"/>
      <c r="I18" s="14" t="s">
        <v>40</v>
      </c>
      <c r="J18" s="14"/>
      <c r="K18" s="14" t="s">
        <v>27</v>
      </c>
      <c r="L18" s="14"/>
      <c r="M18" s="14" t="s">
        <v>28</v>
      </c>
      <c r="N18" s="14"/>
      <c r="O18" s="14" t="s">
        <v>29</v>
      </c>
      <c r="P18" s="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H18"/>
      <c r="AI18"/>
      <c r="AL18"/>
      <c r="AM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</row>
    <row r="19" spans="3:85" x14ac:dyDescent="0.25">
      <c r="P19" s="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H19"/>
      <c r="AI19"/>
      <c r="AL19"/>
      <c r="AM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3:85" x14ac:dyDescent="0.25">
      <c r="C20" s="48">
        <v>44652</v>
      </c>
      <c r="E20" s="23">
        <v>887060.72000000009</v>
      </c>
      <c r="G20" s="23">
        <v>244888.47</v>
      </c>
      <c r="I20" s="23">
        <v>155674.31</v>
      </c>
      <c r="K20" s="23">
        <v>131804.63</v>
      </c>
      <c r="M20" s="23">
        <v>1022874.95</v>
      </c>
      <c r="O20" s="23">
        <f>E20+G20+I20+K20+M20</f>
        <v>2442303.08</v>
      </c>
      <c r="P20" s="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H20"/>
      <c r="AI20"/>
      <c r="AL20"/>
      <c r="AM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pans="3:85" x14ac:dyDescent="0.25">
      <c r="C21" s="14" t="s">
        <v>49</v>
      </c>
      <c r="D21" s="14"/>
      <c r="E21" s="14" t="s">
        <v>25</v>
      </c>
      <c r="F21" s="14"/>
      <c r="G21" s="14" t="s">
        <v>26</v>
      </c>
      <c r="H21" s="14"/>
      <c r="I21" s="14" t="s">
        <v>40</v>
      </c>
      <c r="J21" s="14"/>
      <c r="K21" s="14" t="s">
        <v>27</v>
      </c>
      <c r="L21" s="14"/>
      <c r="M21" s="14" t="s">
        <v>28</v>
      </c>
      <c r="N21" s="14"/>
      <c r="O21" s="14" t="s">
        <v>29</v>
      </c>
      <c r="P21" s="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H21"/>
      <c r="AI21"/>
      <c r="AL21"/>
      <c r="AM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3:85" x14ac:dyDescent="0.25">
      <c r="P22" s="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H22"/>
      <c r="AI22"/>
      <c r="AL22"/>
      <c r="AM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3:85" x14ac:dyDescent="0.25">
      <c r="C23" s="48">
        <v>44621</v>
      </c>
      <c r="E23" s="23">
        <v>653060.64</v>
      </c>
      <c r="G23" s="23">
        <v>251118.75</v>
      </c>
      <c r="I23" s="23">
        <v>175031.79</v>
      </c>
      <c r="K23" s="23">
        <v>127800.89</v>
      </c>
      <c r="M23" s="23">
        <v>1030003.76</v>
      </c>
      <c r="O23" s="23">
        <f>E23+G23+I23+K23+M23</f>
        <v>2237015.83</v>
      </c>
      <c r="P23" s="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H23"/>
      <c r="AI23"/>
      <c r="AL23"/>
      <c r="AM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3:85" x14ac:dyDescent="0.25">
      <c r="C24" s="14" t="s">
        <v>49</v>
      </c>
      <c r="D24" s="14"/>
      <c r="E24" s="14" t="s">
        <v>25</v>
      </c>
      <c r="F24" s="14"/>
      <c r="G24" s="14" t="s">
        <v>26</v>
      </c>
      <c r="H24" s="14"/>
      <c r="I24" s="14" t="s">
        <v>40</v>
      </c>
      <c r="J24" s="14"/>
      <c r="K24" s="14" t="s">
        <v>27</v>
      </c>
      <c r="L24" s="14"/>
      <c r="M24" s="14" t="s">
        <v>28</v>
      </c>
      <c r="N24" s="14"/>
      <c r="O24" s="14" t="s">
        <v>29</v>
      </c>
      <c r="P24" s="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H24"/>
      <c r="AI24"/>
      <c r="AL24"/>
      <c r="AM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3:85" x14ac:dyDescent="0.25">
      <c r="P25" s="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H25"/>
      <c r="AI25"/>
      <c r="AL25"/>
      <c r="AM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3:85" x14ac:dyDescent="0.25">
      <c r="C26" s="48">
        <v>44593</v>
      </c>
      <c r="E26" s="23">
        <v>1228792</v>
      </c>
      <c r="G26" s="23">
        <v>335170</v>
      </c>
      <c r="I26" s="23">
        <v>183828</v>
      </c>
      <c r="K26" s="23">
        <v>150117</v>
      </c>
      <c r="M26" s="23">
        <v>1035170</v>
      </c>
      <c r="O26" s="23">
        <f>E26+G26+I26+K26+M26</f>
        <v>2933077</v>
      </c>
      <c r="P26" s="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H26"/>
      <c r="AI26"/>
      <c r="AL26"/>
      <c r="AM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3:85" x14ac:dyDescent="0.25">
      <c r="C27" s="14" t="s">
        <v>49</v>
      </c>
      <c r="D27" s="14"/>
      <c r="E27" s="14" t="s">
        <v>25</v>
      </c>
      <c r="F27" s="14"/>
      <c r="G27" s="14" t="s">
        <v>26</v>
      </c>
      <c r="H27" s="14"/>
      <c r="I27" s="14" t="s">
        <v>40</v>
      </c>
      <c r="J27" s="14"/>
      <c r="K27" s="14" t="s">
        <v>27</v>
      </c>
      <c r="L27" s="14"/>
      <c r="M27" s="14" t="s">
        <v>28</v>
      </c>
      <c r="N27" s="14"/>
      <c r="O27" s="14" t="s">
        <v>29</v>
      </c>
      <c r="P27" s="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H27"/>
      <c r="AI27"/>
      <c r="AL27"/>
      <c r="AM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3:85" x14ac:dyDescent="0.25">
      <c r="P28" s="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H28"/>
      <c r="AI28"/>
      <c r="AL28"/>
      <c r="AM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3:85" x14ac:dyDescent="0.25">
      <c r="C29" s="48">
        <v>44562</v>
      </c>
      <c r="E29" s="23">
        <v>942345</v>
      </c>
      <c r="G29" s="23">
        <v>254836</v>
      </c>
      <c r="I29" s="23">
        <v>184416</v>
      </c>
      <c r="K29" s="23">
        <v>136248</v>
      </c>
      <c r="M29" s="23">
        <v>980677</v>
      </c>
      <c r="O29" s="23">
        <f>E29+G29+I29+K29+M29</f>
        <v>2498522</v>
      </c>
      <c r="P29" s="7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H29"/>
      <c r="AI29"/>
      <c r="AL29"/>
      <c r="AM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3:85" x14ac:dyDescent="0.25">
      <c r="C30" s="14" t="s">
        <v>49</v>
      </c>
      <c r="D30" s="14"/>
      <c r="E30" s="14" t="s">
        <v>25</v>
      </c>
      <c r="F30" s="14"/>
      <c r="G30" s="14" t="s">
        <v>26</v>
      </c>
      <c r="H30" s="14"/>
      <c r="I30" s="14" t="s">
        <v>40</v>
      </c>
      <c r="J30" s="14"/>
      <c r="K30" s="14" t="s">
        <v>27</v>
      </c>
      <c r="L30" s="14"/>
      <c r="M30" s="14" t="s">
        <v>28</v>
      </c>
      <c r="N30" s="14"/>
      <c r="O30" s="14" t="s">
        <v>29</v>
      </c>
      <c r="P30" s="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H30"/>
      <c r="AI30"/>
      <c r="AL30"/>
      <c r="AM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3:85" x14ac:dyDescent="0.25">
      <c r="P31" s="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H31"/>
      <c r="AI31"/>
      <c r="AL31"/>
      <c r="AM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3:85" x14ac:dyDescent="0.25">
      <c r="C32" s="48">
        <v>44531</v>
      </c>
      <c r="E32" s="23">
        <v>934490</v>
      </c>
      <c r="G32" s="23">
        <v>279471</v>
      </c>
      <c r="I32" s="23">
        <v>178572</v>
      </c>
      <c r="K32" s="23">
        <v>145074</v>
      </c>
      <c r="M32" s="23">
        <v>947003</v>
      </c>
      <c r="O32" s="23">
        <f>E32+G32+I32+K32+M32</f>
        <v>2484610</v>
      </c>
      <c r="P32" s="7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H32"/>
      <c r="AI32"/>
      <c r="AL32"/>
      <c r="AM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3:85" x14ac:dyDescent="0.25">
      <c r="C33" s="14" t="s">
        <v>49</v>
      </c>
      <c r="D33" s="14"/>
      <c r="E33" s="14" t="s">
        <v>25</v>
      </c>
      <c r="F33" s="14"/>
      <c r="G33" s="14" t="s">
        <v>26</v>
      </c>
      <c r="H33" s="14"/>
      <c r="I33" s="14" t="s">
        <v>40</v>
      </c>
      <c r="J33" s="14"/>
      <c r="K33" s="14" t="s">
        <v>27</v>
      </c>
      <c r="L33" s="14"/>
      <c r="M33" s="14" t="s">
        <v>28</v>
      </c>
      <c r="N33" s="14"/>
      <c r="O33" s="14" t="s">
        <v>29</v>
      </c>
      <c r="P33" s="7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H33"/>
      <c r="AI33"/>
      <c r="AL33"/>
      <c r="AM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3:85" x14ac:dyDescent="0.25">
      <c r="P34" s="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H34"/>
      <c r="AI34"/>
      <c r="AL34"/>
      <c r="AM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3:85" x14ac:dyDescent="0.25">
      <c r="C35" s="48">
        <v>44501</v>
      </c>
      <c r="E35" s="23">
        <v>1182155.0899999999</v>
      </c>
      <c r="G35" s="23">
        <v>284196</v>
      </c>
      <c r="I35" s="23">
        <v>183828.92</v>
      </c>
      <c r="K35" s="23">
        <v>142579.32</v>
      </c>
      <c r="M35" s="23">
        <v>910001.6100000001</v>
      </c>
      <c r="O35" s="23">
        <f>E35+G35+I35+K35+M35</f>
        <v>2702760.94</v>
      </c>
      <c r="P35" s="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H35"/>
      <c r="AI35"/>
      <c r="AL35"/>
      <c r="AM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3:85" x14ac:dyDescent="0.25">
      <c r="C36" s="14" t="s">
        <v>49</v>
      </c>
      <c r="D36" s="14"/>
      <c r="E36" s="14" t="s">
        <v>25</v>
      </c>
      <c r="F36" s="14"/>
      <c r="G36" s="14" t="s">
        <v>26</v>
      </c>
      <c r="H36" s="14"/>
      <c r="I36" s="14" t="s">
        <v>40</v>
      </c>
      <c r="J36" s="14"/>
      <c r="K36" s="14" t="s">
        <v>27</v>
      </c>
      <c r="L36" s="14"/>
      <c r="M36" s="14" t="s">
        <v>28</v>
      </c>
      <c r="N36" s="14"/>
      <c r="O36" s="14" t="s">
        <v>29</v>
      </c>
      <c r="P36" s="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H36"/>
      <c r="AI36"/>
      <c r="AL36"/>
      <c r="AM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3:85" x14ac:dyDescent="0.25">
      <c r="P37" s="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H37"/>
      <c r="AI37"/>
      <c r="AL37"/>
      <c r="AM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3:85" x14ac:dyDescent="0.25">
      <c r="C38" s="48">
        <v>44470</v>
      </c>
      <c r="E38" s="23">
        <v>989658.83</v>
      </c>
      <c r="G38" s="23">
        <v>295323.11</v>
      </c>
      <c r="I38" s="23">
        <v>182023.91</v>
      </c>
      <c r="K38" s="23">
        <v>141681.85999999999</v>
      </c>
      <c r="M38" s="23">
        <v>859920.32000000007</v>
      </c>
      <c r="O38" s="23">
        <f>E38+G38+I38+K38+M38</f>
        <v>2468608.0300000003</v>
      </c>
      <c r="P38" s="7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H38"/>
      <c r="AI38"/>
      <c r="AL38"/>
      <c r="AM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3:85" x14ac:dyDescent="0.25">
      <c r="C39" s="14" t="s">
        <v>49</v>
      </c>
      <c r="D39" s="14"/>
      <c r="E39" s="14" t="s">
        <v>25</v>
      </c>
      <c r="F39" s="14"/>
      <c r="G39" s="14" t="s">
        <v>26</v>
      </c>
      <c r="H39" s="14"/>
      <c r="I39" s="14" t="s">
        <v>40</v>
      </c>
      <c r="J39" s="14"/>
      <c r="K39" s="14" t="s">
        <v>27</v>
      </c>
      <c r="L39" s="14"/>
      <c r="M39" s="14" t="s">
        <v>28</v>
      </c>
      <c r="N39" s="14"/>
      <c r="O39" s="14" t="s">
        <v>29</v>
      </c>
      <c r="P39" s="7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H39"/>
      <c r="AI39"/>
      <c r="AL39"/>
      <c r="AM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3:85" x14ac:dyDescent="0.25">
      <c r="P40" s="7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H40"/>
      <c r="AI40"/>
      <c r="AL40"/>
      <c r="AM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3:85" x14ac:dyDescent="0.25">
      <c r="C41" s="48">
        <v>44440</v>
      </c>
      <c r="E41" s="23">
        <v>1104769.96</v>
      </c>
      <c r="G41" s="23">
        <v>284547.77</v>
      </c>
      <c r="I41" s="23">
        <v>182127.24</v>
      </c>
      <c r="K41" s="23">
        <v>127423.62</v>
      </c>
      <c r="M41" s="23">
        <v>830631.99</v>
      </c>
      <c r="O41" s="23">
        <f>E41+G41+I41+K41+M41</f>
        <v>2529500.58</v>
      </c>
      <c r="P41" s="7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H41"/>
      <c r="AI41"/>
      <c r="AL41"/>
      <c r="AM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3:85" x14ac:dyDescent="0.25">
      <c r="C42" s="14" t="s">
        <v>49</v>
      </c>
      <c r="D42" s="14"/>
      <c r="E42" s="14" t="s">
        <v>25</v>
      </c>
      <c r="F42" s="14"/>
      <c r="G42" s="14" t="s">
        <v>26</v>
      </c>
      <c r="H42" s="14"/>
      <c r="I42" s="14" t="s">
        <v>40</v>
      </c>
      <c r="J42" s="14"/>
      <c r="K42" s="14" t="s">
        <v>27</v>
      </c>
      <c r="L42" s="14"/>
      <c r="M42" s="14" t="s">
        <v>28</v>
      </c>
      <c r="N42" s="14"/>
      <c r="O42" s="14" t="s">
        <v>29</v>
      </c>
      <c r="P42" s="7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H42"/>
      <c r="AI42"/>
      <c r="AL42"/>
      <c r="AM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3:85" x14ac:dyDescent="0.25">
      <c r="P43" s="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H43"/>
      <c r="AI43"/>
      <c r="AL43"/>
      <c r="AM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3:85" x14ac:dyDescent="0.25">
      <c r="C44" s="48">
        <v>44409</v>
      </c>
      <c r="E44" s="23">
        <v>967323.91000000015</v>
      </c>
      <c r="G44" s="23">
        <v>322209.95</v>
      </c>
      <c r="I44" s="23">
        <v>172601.58</v>
      </c>
      <c r="K44" s="23">
        <v>122663.61</v>
      </c>
      <c r="M44" s="23">
        <v>819479.66</v>
      </c>
      <c r="O44" s="23">
        <f>E44+G44+I44+K44+M44</f>
        <v>2404278.7100000004</v>
      </c>
      <c r="P44" s="7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H44"/>
      <c r="AI44"/>
      <c r="AL44"/>
      <c r="AM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3:85" x14ac:dyDescent="0.25">
      <c r="C45" s="14" t="s">
        <v>49</v>
      </c>
      <c r="D45" s="14"/>
      <c r="E45" s="14" t="s">
        <v>25</v>
      </c>
      <c r="F45" s="14"/>
      <c r="G45" s="14" t="s">
        <v>26</v>
      </c>
      <c r="H45" s="14"/>
      <c r="I45" s="14" t="s">
        <v>40</v>
      </c>
      <c r="J45" s="14"/>
      <c r="K45" s="14" t="s">
        <v>27</v>
      </c>
      <c r="L45" s="14"/>
      <c r="M45" s="14" t="s">
        <v>28</v>
      </c>
      <c r="N45" s="14"/>
      <c r="O45" s="14" t="s">
        <v>29</v>
      </c>
      <c r="P45" s="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H45"/>
      <c r="AI45"/>
      <c r="AL45"/>
      <c r="AM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3:85" x14ac:dyDescent="0.25">
      <c r="P46" s="7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H46"/>
      <c r="AI46"/>
      <c r="AL46"/>
      <c r="AM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3:85" x14ac:dyDescent="0.25">
      <c r="C47" s="48">
        <v>44378</v>
      </c>
      <c r="E47" s="23">
        <v>1048662.6399999999</v>
      </c>
      <c r="G47" s="23">
        <v>273854.17</v>
      </c>
      <c r="I47" s="23">
        <v>166994.37</v>
      </c>
      <c r="K47" s="23">
        <v>123532.25</v>
      </c>
      <c r="M47" s="23">
        <v>798835.7</v>
      </c>
      <c r="O47" s="23">
        <f>E47+G47+I47+K47+M47</f>
        <v>2411879.13</v>
      </c>
      <c r="P47" s="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H47"/>
      <c r="AI47"/>
      <c r="AL47"/>
      <c r="AM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3:85" x14ac:dyDescent="0.25">
      <c r="C48" s="14" t="s">
        <v>49</v>
      </c>
      <c r="D48" s="14"/>
      <c r="E48" s="14" t="s">
        <v>25</v>
      </c>
      <c r="F48" s="14"/>
      <c r="G48" s="14" t="s">
        <v>26</v>
      </c>
      <c r="H48" s="14"/>
      <c r="I48" s="14" t="s">
        <v>40</v>
      </c>
      <c r="J48" s="14"/>
      <c r="K48" s="14" t="s">
        <v>27</v>
      </c>
      <c r="L48" s="14"/>
      <c r="M48" s="14" t="s">
        <v>28</v>
      </c>
      <c r="N48" s="14"/>
      <c r="O48" s="14" t="s">
        <v>29</v>
      </c>
      <c r="P48" s="7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H48"/>
      <c r="AI48"/>
      <c r="AL48"/>
      <c r="AM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3:175" x14ac:dyDescent="0.25">
      <c r="P49" s="7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H49"/>
      <c r="AI49"/>
      <c r="AL49"/>
      <c r="AM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3:175" x14ac:dyDescent="0.25">
      <c r="C50" s="48">
        <v>44348</v>
      </c>
      <c r="E50" s="23">
        <v>896210.91999999993</v>
      </c>
      <c r="G50" s="23">
        <v>265416.78999999998</v>
      </c>
      <c r="I50" s="23">
        <v>167132.03</v>
      </c>
      <c r="K50" s="23">
        <v>115474.04</v>
      </c>
      <c r="M50" s="23">
        <v>788562.13</v>
      </c>
      <c r="O50" s="23">
        <f>E50+G50+I50+K50+M50</f>
        <v>2232795.91</v>
      </c>
      <c r="P50" s="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H50"/>
      <c r="AI50"/>
      <c r="AL50"/>
      <c r="AM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3:175" x14ac:dyDescent="0.25">
      <c r="C51" s="14" t="s">
        <v>49</v>
      </c>
      <c r="D51" s="14"/>
      <c r="E51" s="14" t="s">
        <v>25</v>
      </c>
      <c r="F51" s="14"/>
      <c r="G51" s="14" t="s">
        <v>26</v>
      </c>
      <c r="H51" s="14"/>
      <c r="I51" s="14" t="s">
        <v>40</v>
      </c>
      <c r="J51" s="14"/>
      <c r="K51" s="14" t="s">
        <v>27</v>
      </c>
      <c r="L51" s="14"/>
      <c r="M51" s="14" t="s">
        <v>28</v>
      </c>
      <c r="N51" s="14"/>
      <c r="O51" s="14" t="s">
        <v>29</v>
      </c>
      <c r="P51" s="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H51"/>
      <c r="AI51"/>
      <c r="AL51"/>
      <c r="AM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3:175" x14ac:dyDescent="0.25">
      <c r="P52" s="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H52"/>
      <c r="AI52"/>
      <c r="AL52"/>
      <c r="AM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3:175" x14ac:dyDescent="0.25">
      <c r="C53" s="48">
        <v>44317</v>
      </c>
      <c r="E53" s="23">
        <v>873375.73999999987</v>
      </c>
      <c r="G53" s="23">
        <v>266244.26</v>
      </c>
      <c r="I53" s="23">
        <v>157205.07</v>
      </c>
      <c r="K53" s="23">
        <v>115661.78</v>
      </c>
      <c r="M53" s="23">
        <v>800500.8</v>
      </c>
      <c r="O53" s="23">
        <f>E53+G53+I53+K53+M53</f>
        <v>2212987.6500000004</v>
      </c>
      <c r="P53" s="7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H53"/>
      <c r="AI53"/>
      <c r="AL53"/>
      <c r="AM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</row>
    <row r="54" spans="3:175" x14ac:dyDescent="0.25">
      <c r="C54" s="14" t="s">
        <v>49</v>
      </c>
      <c r="D54" s="14"/>
      <c r="E54" s="14" t="s">
        <v>25</v>
      </c>
      <c r="F54" s="14"/>
      <c r="G54" s="14" t="s">
        <v>26</v>
      </c>
      <c r="H54" s="14"/>
      <c r="I54" s="14" t="s">
        <v>40</v>
      </c>
      <c r="J54" s="14"/>
      <c r="K54" s="14" t="s">
        <v>27</v>
      </c>
      <c r="L54" s="14"/>
      <c r="M54" s="14" t="s">
        <v>28</v>
      </c>
      <c r="N54" s="14"/>
      <c r="O54" s="14" t="s">
        <v>29</v>
      </c>
      <c r="P54" s="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H54"/>
      <c r="AI54"/>
      <c r="AL54"/>
      <c r="AM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</row>
    <row r="55" spans="3:175" x14ac:dyDescent="0.25">
      <c r="P55" s="7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H55"/>
      <c r="AI55"/>
      <c r="AL55"/>
      <c r="AM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</row>
    <row r="56" spans="3:175" x14ac:dyDescent="0.25">
      <c r="C56" s="48">
        <v>44287</v>
      </c>
      <c r="E56" s="23">
        <v>944658</v>
      </c>
      <c r="G56" s="23">
        <v>261341</v>
      </c>
      <c r="I56" s="23">
        <v>163755</v>
      </c>
      <c r="K56" s="23">
        <v>135112</v>
      </c>
      <c r="M56" s="23">
        <v>783235</v>
      </c>
      <c r="O56" s="23">
        <f>E56+G56+I56+K56+M56</f>
        <v>2288101</v>
      </c>
      <c r="P56" s="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H56"/>
      <c r="AI56"/>
      <c r="AL56"/>
      <c r="AM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</row>
    <row r="57" spans="3:175" x14ac:dyDescent="0.25">
      <c r="C57" s="14" t="s">
        <v>49</v>
      </c>
      <c r="D57" s="14"/>
      <c r="E57" s="14" t="s">
        <v>25</v>
      </c>
      <c r="F57" s="14"/>
      <c r="G57" s="14" t="s">
        <v>26</v>
      </c>
      <c r="H57" s="14"/>
      <c r="I57" s="14" t="s">
        <v>40</v>
      </c>
      <c r="J57" s="14"/>
      <c r="K57" s="14" t="s">
        <v>27</v>
      </c>
      <c r="L57" s="14"/>
      <c r="M57" s="14" t="s">
        <v>28</v>
      </c>
      <c r="N57" s="14"/>
      <c r="O57" s="14" t="s">
        <v>29</v>
      </c>
      <c r="P57" s="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H57"/>
      <c r="AI57"/>
      <c r="AL57"/>
      <c r="AM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</row>
    <row r="58" spans="3:175" x14ac:dyDescent="0.25">
      <c r="P58" s="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H58"/>
      <c r="AI58"/>
      <c r="AL58"/>
      <c r="AM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</row>
    <row r="59" spans="3:175" x14ac:dyDescent="0.25">
      <c r="C59" s="48">
        <v>44256</v>
      </c>
      <c r="E59" s="23">
        <v>952635</v>
      </c>
      <c r="G59" s="23">
        <v>306702</v>
      </c>
      <c r="I59" s="23">
        <v>182052</v>
      </c>
      <c r="K59" s="23">
        <v>128278</v>
      </c>
      <c r="M59" s="23">
        <v>768528</v>
      </c>
      <c r="O59" s="23">
        <f>E59+G59+I59+K59+M59</f>
        <v>2338195</v>
      </c>
      <c r="P59" s="7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H59"/>
      <c r="AI59"/>
      <c r="AL59"/>
      <c r="AM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</row>
    <row r="60" spans="3:175" x14ac:dyDescent="0.25">
      <c r="C60" s="14" t="s">
        <v>49</v>
      </c>
      <c r="D60" s="14"/>
      <c r="E60" s="14" t="s">
        <v>25</v>
      </c>
      <c r="F60" s="14"/>
      <c r="G60" s="14" t="s">
        <v>26</v>
      </c>
      <c r="H60" s="14"/>
      <c r="I60" s="14" t="s">
        <v>40</v>
      </c>
      <c r="J60" s="14"/>
      <c r="K60" s="14" t="s">
        <v>27</v>
      </c>
      <c r="L60" s="14"/>
      <c r="M60" s="14" t="s">
        <v>28</v>
      </c>
      <c r="N60" s="14"/>
      <c r="O60" s="14" t="s">
        <v>29</v>
      </c>
      <c r="P60" s="7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H60"/>
      <c r="AI60"/>
      <c r="AL60"/>
      <c r="AM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</row>
    <row r="61" spans="3:175" x14ac:dyDescent="0.25">
      <c r="P61" s="7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H61"/>
      <c r="AI61"/>
      <c r="AL61"/>
      <c r="AM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</row>
    <row r="62" spans="3:175" x14ac:dyDescent="0.25">
      <c r="C62" s="48">
        <v>44228</v>
      </c>
      <c r="E62" s="23">
        <v>1109885</v>
      </c>
      <c r="G62" s="23">
        <v>323143</v>
      </c>
      <c r="I62" s="23">
        <v>176774</v>
      </c>
      <c r="K62" s="23">
        <v>144206</v>
      </c>
      <c r="M62" s="23">
        <v>778905</v>
      </c>
      <c r="O62" s="23">
        <f>E62+G62+I62+K62+M62</f>
        <v>2532913</v>
      </c>
      <c r="P62" s="7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H62"/>
      <c r="AI62"/>
      <c r="AL62"/>
      <c r="AM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</row>
    <row r="63" spans="3:175" x14ac:dyDescent="0.25">
      <c r="C63" s="14" t="s">
        <v>49</v>
      </c>
      <c r="D63" s="14"/>
      <c r="E63" s="14" t="s">
        <v>25</v>
      </c>
      <c r="F63" s="14"/>
      <c r="G63" s="14" t="s">
        <v>26</v>
      </c>
      <c r="H63" s="14"/>
      <c r="I63" s="14" t="s">
        <v>40</v>
      </c>
      <c r="J63" s="14"/>
      <c r="K63" s="14" t="s">
        <v>27</v>
      </c>
      <c r="L63" s="14"/>
      <c r="M63" s="14" t="s">
        <v>28</v>
      </c>
      <c r="N63" s="14"/>
      <c r="O63" s="14" t="s">
        <v>29</v>
      </c>
      <c r="P63" s="7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H63"/>
      <c r="AI63"/>
      <c r="AL63"/>
      <c r="AM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</row>
    <row r="64" spans="3:175" x14ac:dyDescent="0.25">
      <c r="P64" s="7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H64"/>
      <c r="AI64"/>
      <c r="AL64"/>
      <c r="AM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</row>
    <row r="65" spans="3:175" x14ac:dyDescent="0.25">
      <c r="C65" s="48">
        <v>44197</v>
      </c>
      <c r="E65" s="23">
        <v>1158638.46</v>
      </c>
      <c r="G65" s="23">
        <v>302460.43</v>
      </c>
      <c r="I65" s="23">
        <v>194281.15</v>
      </c>
      <c r="K65" s="23">
        <v>158371.81</v>
      </c>
      <c r="M65" s="23">
        <v>728531.79</v>
      </c>
      <c r="O65" s="23">
        <f>E65+G65+I65+K65+M65</f>
        <v>2542283.6399999997</v>
      </c>
      <c r="P65" s="7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H65"/>
      <c r="AI65"/>
      <c r="AL65"/>
      <c r="AM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</row>
    <row r="66" spans="3:175" x14ac:dyDescent="0.25">
      <c r="C66" s="14" t="s">
        <v>49</v>
      </c>
      <c r="D66" s="14"/>
      <c r="E66" s="14" t="s">
        <v>25</v>
      </c>
      <c r="F66" s="14"/>
      <c r="G66" s="14" t="s">
        <v>26</v>
      </c>
      <c r="H66" s="14"/>
      <c r="I66" s="14" t="s">
        <v>40</v>
      </c>
      <c r="J66" s="14"/>
      <c r="K66" s="14" t="s">
        <v>27</v>
      </c>
      <c r="L66" s="14"/>
      <c r="M66" s="14" t="s">
        <v>28</v>
      </c>
      <c r="N66" s="14"/>
      <c r="O66" s="14" t="s">
        <v>29</v>
      </c>
      <c r="P66" s="7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H66"/>
      <c r="AI66"/>
      <c r="AL66"/>
      <c r="AM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</row>
    <row r="67" spans="3:175" x14ac:dyDescent="0.25">
      <c r="P67" s="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H67"/>
      <c r="AI67"/>
      <c r="AL67"/>
      <c r="AM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</row>
    <row r="68" spans="3:175" x14ac:dyDescent="0.25">
      <c r="C68" s="48">
        <v>44166</v>
      </c>
      <c r="E68" s="23">
        <v>1052443.8599999999</v>
      </c>
      <c r="G68" s="23">
        <v>446650.45</v>
      </c>
      <c r="I68" s="23">
        <v>215903.38</v>
      </c>
      <c r="K68" s="23">
        <v>147483.69</v>
      </c>
      <c r="M68" s="23">
        <v>679012.77999999991</v>
      </c>
      <c r="O68" s="23">
        <f>E68+G68+I68+K68+M68</f>
        <v>2541494.1599999997</v>
      </c>
      <c r="P68" s="7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H68"/>
      <c r="AI68"/>
      <c r="AL68"/>
      <c r="AM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</row>
    <row r="69" spans="3:175" x14ac:dyDescent="0.25">
      <c r="C69" s="14" t="s">
        <v>49</v>
      </c>
      <c r="D69" s="14"/>
      <c r="E69" s="14" t="s">
        <v>25</v>
      </c>
      <c r="F69" s="14"/>
      <c r="G69" s="14" t="s">
        <v>26</v>
      </c>
      <c r="H69" s="14"/>
      <c r="I69" s="14" t="s">
        <v>40</v>
      </c>
      <c r="J69" s="14"/>
      <c r="K69" s="14" t="s">
        <v>27</v>
      </c>
      <c r="L69" s="14"/>
      <c r="M69" s="14" t="s">
        <v>28</v>
      </c>
      <c r="N69" s="14"/>
      <c r="O69" s="14" t="s">
        <v>29</v>
      </c>
      <c r="P69" s="7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H69"/>
      <c r="AI69"/>
      <c r="AL69"/>
      <c r="AM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</row>
    <row r="70" spans="3:175" x14ac:dyDescent="0.25">
      <c r="P70" s="7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H70"/>
      <c r="AI70"/>
      <c r="AL70"/>
      <c r="AM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</row>
    <row r="71" spans="3:175" x14ac:dyDescent="0.25">
      <c r="C71" s="48">
        <v>44136</v>
      </c>
      <c r="E71" s="23">
        <v>1205388</v>
      </c>
      <c r="G71" s="23">
        <v>329832</v>
      </c>
      <c r="I71" s="23">
        <v>198765</v>
      </c>
      <c r="K71" s="23">
        <v>165382</v>
      </c>
      <c r="M71" s="23">
        <v>608191</v>
      </c>
      <c r="O71" s="23">
        <f>E71+G71+I71+K71+M71</f>
        <v>2507558</v>
      </c>
      <c r="P71" s="7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H71"/>
      <c r="AI71"/>
      <c r="AL71"/>
      <c r="AM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</row>
    <row r="72" spans="3:175" x14ac:dyDescent="0.25">
      <c r="C72" s="14" t="s">
        <v>49</v>
      </c>
      <c r="D72" s="14"/>
      <c r="E72" s="14" t="s">
        <v>25</v>
      </c>
      <c r="F72" s="14"/>
      <c r="G72" s="14" t="s">
        <v>26</v>
      </c>
      <c r="H72" s="14"/>
      <c r="I72" s="14" t="s">
        <v>40</v>
      </c>
      <c r="J72" s="14"/>
      <c r="K72" s="14" t="s">
        <v>27</v>
      </c>
      <c r="L72" s="14"/>
      <c r="M72" s="14" t="s">
        <v>28</v>
      </c>
      <c r="N72" s="14"/>
      <c r="O72" s="14" t="s">
        <v>29</v>
      </c>
      <c r="P72" s="7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H72"/>
      <c r="AI72"/>
      <c r="AL72"/>
      <c r="AM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</row>
    <row r="73" spans="3:175" x14ac:dyDescent="0.25">
      <c r="P73" s="7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H73"/>
      <c r="AI73"/>
      <c r="AL73"/>
      <c r="AM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</row>
    <row r="74" spans="3:175" x14ac:dyDescent="0.25">
      <c r="C74" s="48">
        <v>44105</v>
      </c>
      <c r="E74" s="23">
        <v>1094814.8600000001</v>
      </c>
      <c r="G74" s="23">
        <v>315639.21000000002</v>
      </c>
      <c r="I74" s="23">
        <v>222770.09</v>
      </c>
      <c r="K74" s="23">
        <v>135580.32</v>
      </c>
      <c r="M74" s="23">
        <v>562999.29</v>
      </c>
      <c r="O74" s="23">
        <f>E74+G74+I74+K74+M74</f>
        <v>2331803.7700000005</v>
      </c>
      <c r="P74" s="7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H74"/>
      <c r="AI74"/>
      <c r="AL74"/>
      <c r="AM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</row>
    <row r="75" spans="3:175" x14ac:dyDescent="0.25">
      <c r="C75" s="14" t="s">
        <v>49</v>
      </c>
      <c r="D75" s="14"/>
      <c r="E75" s="14" t="s">
        <v>25</v>
      </c>
      <c r="F75" s="14"/>
      <c r="G75" s="14" t="s">
        <v>26</v>
      </c>
      <c r="H75" s="14"/>
      <c r="I75" s="14" t="s">
        <v>40</v>
      </c>
      <c r="J75" s="14"/>
      <c r="K75" s="14" t="s">
        <v>27</v>
      </c>
      <c r="L75" s="14"/>
      <c r="M75" s="14" t="s">
        <v>28</v>
      </c>
      <c r="N75" s="14"/>
      <c r="O75" s="14" t="s">
        <v>29</v>
      </c>
      <c r="P75" s="7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H75"/>
      <c r="AI75"/>
      <c r="AL75"/>
      <c r="AM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</row>
    <row r="76" spans="3:175" x14ac:dyDescent="0.25">
      <c r="P76" s="7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H76"/>
      <c r="AI76"/>
      <c r="AL76"/>
      <c r="AM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</row>
    <row r="77" spans="3:175" x14ac:dyDescent="0.25">
      <c r="C77" s="48">
        <v>44075</v>
      </c>
      <c r="E77" s="23">
        <v>1332138.81</v>
      </c>
      <c r="G77" s="23">
        <v>374893.85</v>
      </c>
      <c r="I77" s="23">
        <v>200112.26</v>
      </c>
      <c r="K77" s="23">
        <v>127643.93</v>
      </c>
      <c r="M77" s="23">
        <v>587196</v>
      </c>
      <c r="O77" s="23">
        <f>E77+G77+I77+K77+M77</f>
        <v>2621984.85</v>
      </c>
      <c r="P77" s="7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H77"/>
      <c r="AI77"/>
      <c r="AL77"/>
      <c r="AM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</row>
    <row r="78" spans="3:175" x14ac:dyDescent="0.25">
      <c r="C78" s="14" t="s">
        <v>49</v>
      </c>
      <c r="D78" s="14"/>
      <c r="E78" s="14" t="s">
        <v>25</v>
      </c>
      <c r="F78" s="14"/>
      <c r="G78" s="14" t="s">
        <v>26</v>
      </c>
      <c r="H78" s="14"/>
      <c r="I78" s="14" t="s">
        <v>40</v>
      </c>
      <c r="J78" s="14"/>
      <c r="K78" s="14" t="s">
        <v>27</v>
      </c>
      <c r="L78" s="14"/>
      <c r="M78" s="14" t="s">
        <v>28</v>
      </c>
      <c r="N78" s="14"/>
      <c r="O78" s="14" t="s">
        <v>29</v>
      </c>
      <c r="P78" s="7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H78"/>
      <c r="AI78"/>
      <c r="AL78"/>
      <c r="AM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</row>
    <row r="79" spans="3:175" x14ac:dyDescent="0.25">
      <c r="P79" s="7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H79"/>
      <c r="AI79"/>
      <c r="AL79"/>
      <c r="AM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</row>
    <row r="80" spans="3:175" x14ac:dyDescent="0.25">
      <c r="C80" s="48">
        <v>44044</v>
      </c>
      <c r="E80" s="23">
        <v>1660007.21</v>
      </c>
      <c r="G80" s="23">
        <v>329446.42</v>
      </c>
      <c r="I80" s="23">
        <v>186441.31</v>
      </c>
      <c r="K80" s="23">
        <v>135247.5</v>
      </c>
      <c r="M80" s="23">
        <v>627949.99</v>
      </c>
      <c r="O80" s="23">
        <f>E80+G80+I80+K80+M80</f>
        <v>2939092.4299999997</v>
      </c>
      <c r="P80" s="7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H80"/>
      <c r="AI80"/>
      <c r="AL80"/>
      <c r="AM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</row>
    <row r="81" spans="3:175" x14ac:dyDescent="0.25">
      <c r="C81" s="14" t="s">
        <v>49</v>
      </c>
      <c r="D81" s="14"/>
      <c r="E81" s="14" t="s">
        <v>25</v>
      </c>
      <c r="F81" s="14"/>
      <c r="G81" s="14" t="s">
        <v>26</v>
      </c>
      <c r="H81" s="14"/>
      <c r="I81" s="14" t="s">
        <v>40</v>
      </c>
      <c r="J81" s="14"/>
      <c r="K81" s="14" t="s">
        <v>27</v>
      </c>
      <c r="L81" s="14"/>
      <c r="M81" s="14" t="s">
        <v>28</v>
      </c>
      <c r="N81" s="14"/>
      <c r="O81" s="14" t="s">
        <v>29</v>
      </c>
      <c r="P81" s="7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H81"/>
      <c r="AI81"/>
      <c r="AL81"/>
      <c r="AM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</row>
    <row r="82" spans="3:175" x14ac:dyDescent="0.25">
      <c r="P82" s="7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H82"/>
      <c r="AI82"/>
      <c r="AL82"/>
      <c r="AM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</row>
    <row r="83" spans="3:175" x14ac:dyDescent="0.25">
      <c r="C83" s="48">
        <v>44013</v>
      </c>
      <c r="E83" s="23">
        <v>978196.01</v>
      </c>
      <c r="G83" s="23">
        <v>277969.71999999997</v>
      </c>
      <c r="I83" s="23">
        <v>182334.96</v>
      </c>
      <c r="K83" s="23">
        <v>137919.73000000001</v>
      </c>
      <c r="M83" s="23">
        <v>639204.66</v>
      </c>
      <c r="O83" s="23">
        <f>E83+G83+I83+K83+M83</f>
        <v>2215625.08</v>
      </c>
      <c r="P83" s="7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H83"/>
      <c r="AI83"/>
      <c r="AL83"/>
      <c r="AM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</row>
    <row r="84" spans="3:175" x14ac:dyDescent="0.25">
      <c r="C84" s="14" t="s">
        <v>49</v>
      </c>
      <c r="D84" s="14"/>
      <c r="E84" s="14" t="s">
        <v>25</v>
      </c>
      <c r="F84" s="14"/>
      <c r="G84" s="14" t="s">
        <v>26</v>
      </c>
      <c r="H84" s="14"/>
      <c r="I84" s="14" t="s">
        <v>40</v>
      </c>
      <c r="J84" s="14"/>
      <c r="K84" s="14" t="s">
        <v>27</v>
      </c>
      <c r="L84" s="14"/>
      <c r="M84" s="14" t="s">
        <v>28</v>
      </c>
      <c r="N84" s="14"/>
      <c r="O84" s="14" t="s">
        <v>29</v>
      </c>
      <c r="P84" s="7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H84"/>
      <c r="AI84"/>
      <c r="AL84"/>
      <c r="AM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</row>
    <row r="85" spans="3:175" x14ac:dyDescent="0.25">
      <c r="P85" s="7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H85"/>
      <c r="AI85"/>
      <c r="AL85"/>
      <c r="AM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</row>
    <row r="86" spans="3:175" x14ac:dyDescent="0.25">
      <c r="C86" s="48">
        <v>43983</v>
      </c>
      <c r="E86" s="23">
        <v>905191</v>
      </c>
      <c r="G86" s="23">
        <v>283109</v>
      </c>
      <c r="I86" s="23">
        <v>190870</v>
      </c>
      <c r="K86" s="23">
        <v>135866</v>
      </c>
      <c r="M86" s="23">
        <v>613990</v>
      </c>
      <c r="O86" s="23">
        <f>E86+G86+I86+K86+M86</f>
        <v>2129026</v>
      </c>
      <c r="P86" s="7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H86"/>
      <c r="AI86"/>
      <c r="AL86"/>
      <c r="AM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</row>
    <row r="87" spans="3:175" x14ac:dyDescent="0.25">
      <c r="C87" s="14" t="s">
        <v>49</v>
      </c>
      <c r="D87" s="14"/>
      <c r="E87" s="14" t="s">
        <v>25</v>
      </c>
      <c r="F87" s="14"/>
      <c r="G87" s="14" t="s">
        <v>26</v>
      </c>
      <c r="H87" s="14"/>
      <c r="I87" s="14" t="s">
        <v>40</v>
      </c>
      <c r="J87" s="14"/>
      <c r="K87" s="14" t="s">
        <v>27</v>
      </c>
      <c r="L87" s="14"/>
      <c r="M87" s="14" t="s">
        <v>28</v>
      </c>
      <c r="N87" s="14"/>
      <c r="O87" s="14" t="s">
        <v>29</v>
      </c>
      <c r="P87" s="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H87"/>
      <c r="AI87"/>
      <c r="AL87"/>
      <c r="AM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</row>
    <row r="88" spans="3:175" x14ac:dyDescent="0.25">
      <c r="P88" s="7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H88"/>
      <c r="AI88"/>
      <c r="AL88"/>
      <c r="AM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</row>
    <row r="89" spans="3:175" x14ac:dyDescent="0.25">
      <c r="C89" s="48">
        <v>43952</v>
      </c>
      <c r="E89" s="23">
        <v>923259.20000000007</v>
      </c>
      <c r="G89" s="23">
        <v>296188.28000000003</v>
      </c>
      <c r="I89" s="23">
        <v>193068.3</v>
      </c>
      <c r="K89" s="23">
        <v>171198.82</v>
      </c>
      <c r="M89" s="23">
        <v>542223.34</v>
      </c>
      <c r="O89" s="23">
        <f>E89+G89+I89+K89+M89</f>
        <v>2125937.94</v>
      </c>
      <c r="P89" s="7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H89"/>
      <c r="AI89"/>
      <c r="AL89"/>
      <c r="AM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</row>
    <row r="90" spans="3:175" x14ac:dyDescent="0.25">
      <c r="C90" s="14" t="s">
        <v>49</v>
      </c>
      <c r="D90" s="14"/>
      <c r="E90" s="14" t="s">
        <v>25</v>
      </c>
      <c r="F90" s="14"/>
      <c r="G90" s="14" t="s">
        <v>26</v>
      </c>
      <c r="H90" s="14"/>
      <c r="I90" s="14" t="s">
        <v>40</v>
      </c>
      <c r="J90" s="14"/>
      <c r="K90" s="14" t="s">
        <v>27</v>
      </c>
      <c r="L90" s="14"/>
      <c r="M90" s="14" t="s">
        <v>28</v>
      </c>
      <c r="N90" s="14"/>
      <c r="O90" s="14" t="s">
        <v>29</v>
      </c>
      <c r="P90" s="7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H90"/>
      <c r="AI90"/>
      <c r="AL90"/>
      <c r="AM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</row>
    <row r="91" spans="3:175" x14ac:dyDescent="0.25">
      <c r="P91" s="7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H91"/>
      <c r="AI91"/>
      <c r="AL91"/>
      <c r="AM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</row>
    <row r="92" spans="3:175" x14ac:dyDescent="0.25">
      <c r="C92" s="48">
        <v>43922</v>
      </c>
      <c r="E92" s="23">
        <v>871910.69000000006</v>
      </c>
      <c r="G92" s="23">
        <v>313915.40000000002</v>
      </c>
      <c r="I92" s="23">
        <v>229040.93</v>
      </c>
      <c r="K92" s="23">
        <v>142213.85</v>
      </c>
      <c r="M92" s="23">
        <v>502286.66000000003</v>
      </c>
      <c r="O92" s="23">
        <f>E92+G92+I92+K92+M92</f>
        <v>2059367.5300000003</v>
      </c>
      <c r="P92" s="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H92"/>
      <c r="AI92"/>
      <c r="AL92"/>
      <c r="AM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</row>
    <row r="93" spans="3:175" x14ac:dyDescent="0.25">
      <c r="C93" s="14" t="s">
        <v>49</v>
      </c>
      <c r="D93" s="14"/>
      <c r="E93" s="14" t="s">
        <v>25</v>
      </c>
      <c r="F93" s="14"/>
      <c r="G93" s="14" t="s">
        <v>26</v>
      </c>
      <c r="H93" s="14"/>
      <c r="I93" s="14" t="s">
        <v>40</v>
      </c>
      <c r="J93" s="14"/>
      <c r="K93" s="14" t="s">
        <v>27</v>
      </c>
      <c r="L93" s="14"/>
      <c r="M93" s="14" t="s">
        <v>28</v>
      </c>
      <c r="N93" s="14"/>
      <c r="O93" s="14" t="s">
        <v>29</v>
      </c>
      <c r="P93" s="7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H93"/>
      <c r="AI93"/>
      <c r="AL93"/>
      <c r="AM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</row>
    <row r="94" spans="3:175" x14ac:dyDescent="0.25">
      <c r="P94" s="7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H94"/>
      <c r="AI94"/>
      <c r="AL94"/>
      <c r="AM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</row>
    <row r="95" spans="3:175" x14ac:dyDescent="0.25">
      <c r="C95" s="48">
        <v>43891</v>
      </c>
      <c r="E95" s="23">
        <v>1092371</v>
      </c>
      <c r="G95" s="23">
        <v>361998</v>
      </c>
      <c r="I95" s="23">
        <v>196045</v>
      </c>
      <c r="K95" s="23">
        <v>140759</v>
      </c>
      <c r="M95" s="23">
        <v>455665</v>
      </c>
      <c r="O95" s="23">
        <f>E95+G95+I95+K95+M95</f>
        <v>2246838</v>
      </c>
      <c r="P95" s="7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H95"/>
      <c r="AI95"/>
      <c r="AL95"/>
      <c r="AM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</row>
    <row r="96" spans="3:175" x14ac:dyDescent="0.25">
      <c r="C96" s="14" t="s">
        <v>49</v>
      </c>
      <c r="D96" s="14"/>
      <c r="E96" s="14" t="s">
        <v>25</v>
      </c>
      <c r="F96" s="14"/>
      <c r="G96" s="14" t="s">
        <v>26</v>
      </c>
      <c r="H96" s="14"/>
      <c r="I96" s="14" t="s">
        <v>40</v>
      </c>
      <c r="J96" s="14"/>
      <c r="K96" s="14" t="s">
        <v>27</v>
      </c>
      <c r="L96" s="14"/>
      <c r="M96" s="14" t="s">
        <v>28</v>
      </c>
      <c r="N96" s="14"/>
      <c r="O96" s="14" t="s">
        <v>29</v>
      </c>
      <c r="P96" s="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H96"/>
      <c r="AI96"/>
      <c r="AL96"/>
      <c r="AM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</row>
    <row r="97" spans="3:175" x14ac:dyDescent="0.25">
      <c r="P97" s="7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H97"/>
      <c r="AI97"/>
      <c r="AL97"/>
      <c r="AM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</row>
    <row r="98" spans="3:175" x14ac:dyDescent="0.25">
      <c r="C98" s="48">
        <v>43862</v>
      </c>
      <c r="E98" s="23">
        <v>1052851</v>
      </c>
      <c r="G98" s="23">
        <v>316067</v>
      </c>
      <c r="I98" s="23">
        <v>194300</v>
      </c>
      <c r="K98" s="23">
        <v>135082</v>
      </c>
      <c r="M98" s="23">
        <v>443082</v>
      </c>
      <c r="O98" s="23">
        <f>E98+G98+I98+K98+M98</f>
        <v>2141382</v>
      </c>
      <c r="P98" s="7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H98"/>
      <c r="AI98"/>
      <c r="AL98"/>
      <c r="AM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</row>
    <row r="99" spans="3:175" x14ac:dyDescent="0.25">
      <c r="C99" s="14" t="s">
        <v>49</v>
      </c>
      <c r="D99" s="14"/>
      <c r="E99" s="14" t="s">
        <v>25</v>
      </c>
      <c r="F99" s="14"/>
      <c r="G99" s="14" t="s">
        <v>26</v>
      </c>
      <c r="H99" s="14"/>
      <c r="I99" s="14" t="s">
        <v>40</v>
      </c>
      <c r="J99" s="14"/>
      <c r="K99" s="14" t="s">
        <v>27</v>
      </c>
      <c r="L99" s="14"/>
      <c r="M99" s="14" t="s">
        <v>28</v>
      </c>
      <c r="N99" s="14"/>
      <c r="O99" s="14" t="s">
        <v>29</v>
      </c>
      <c r="P99" s="7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H99"/>
      <c r="AI99"/>
      <c r="AL99"/>
      <c r="AM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</row>
    <row r="100" spans="3:175" x14ac:dyDescent="0.25">
      <c r="P100" s="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H100"/>
      <c r="AI100"/>
      <c r="AL100"/>
      <c r="AM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</row>
    <row r="101" spans="3:175" x14ac:dyDescent="0.25">
      <c r="C101" s="49">
        <v>43831</v>
      </c>
      <c r="E101" s="23">
        <v>891956</v>
      </c>
      <c r="G101" s="23">
        <v>321424</v>
      </c>
      <c r="I101" s="23">
        <v>190123</v>
      </c>
      <c r="K101" s="23">
        <v>135449</v>
      </c>
      <c r="M101" s="23">
        <v>414581</v>
      </c>
      <c r="O101" s="23">
        <f>E101+G101+I101+K101+M101</f>
        <v>1953533</v>
      </c>
      <c r="P101" s="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H101"/>
      <c r="AI101"/>
      <c r="AL101"/>
      <c r="AM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</row>
    <row r="102" spans="3:175" x14ac:dyDescent="0.25">
      <c r="C102" s="42" t="s">
        <v>49</v>
      </c>
      <c r="D102" s="14"/>
      <c r="E102" s="14" t="s">
        <v>25</v>
      </c>
      <c r="F102" s="14"/>
      <c r="G102" s="14" t="s">
        <v>26</v>
      </c>
      <c r="H102" s="14"/>
      <c r="I102" s="14" t="s">
        <v>40</v>
      </c>
      <c r="J102" s="14"/>
      <c r="K102" s="14" t="s">
        <v>27</v>
      </c>
      <c r="L102" s="14"/>
      <c r="M102" s="14" t="s">
        <v>28</v>
      </c>
      <c r="N102" s="14"/>
      <c r="O102" s="14" t="s">
        <v>29</v>
      </c>
      <c r="P102" s="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H102"/>
      <c r="AI102"/>
      <c r="AL102"/>
      <c r="AM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</row>
    <row r="103" spans="3:175" x14ac:dyDescent="0.25">
      <c r="C103" s="50"/>
      <c r="P103" s="7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H103"/>
      <c r="AI103"/>
      <c r="AL103"/>
      <c r="AM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</row>
    <row r="104" spans="3:175" x14ac:dyDescent="0.25">
      <c r="C104" s="49">
        <v>43800</v>
      </c>
      <c r="E104" s="23">
        <v>1046804.79</v>
      </c>
      <c r="G104" s="23">
        <v>314777.61</v>
      </c>
      <c r="I104" s="23">
        <v>203559.27</v>
      </c>
      <c r="K104" s="23">
        <v>156445</v>
      </c>
      <c r="M104" s="23">
        <v>396348.35</v>
      </c>
      <c r="O104" s="23">
        <f>E104+G104+I104+K104+M104</f>
        <v>2117935.02</v>
      </c>
      <c r="P104" s="7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H104"/>
      <c r="AI104"/>
      <c r="AL104"/>
      <c r="AM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</row>
    <row r="105" spans="3:175" x14ac:dyDescent="0.25">
      <c r="C105" s="42" t="s">
        <v>49</v>
      </c>
      <c r="D105" s="14"/>
      <c r="E105" s="14" t="s">
        <v>25</v>
      </c>
      <c r="F105" s="14"/>
      <c r="G105" s="14" t="s">
        <v>26</v>
      </c>
      <c r="H105" s="14"/>
      <c r="I105" s="14" t="s">
        <v>40</v>
      </c>
      <c r="J105" s="14"/>
      <c r="K105" s="14" t="s">
        <v>27</v>
      </c>
      <c r="L105" s="14"/>
      <c r="M105" s="14" t="s">
        <v>28</v>
      </c>
      <c r="N105" s="14"/>
      <c r="O105" s="14" t="s">
        <v>29</v>
      </c>
      <c r="P105" s="7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H105"/>
      <c r="AI105"/>
      <c r="AL105"/>
      <c r="AM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</row>
    <row r="106" spans="3:175" x14ac:dyDescent="0.25">
      <c r="C106" s="50"/>
      <c r="P106" s="7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H106"/>
      <c r="AI106"/>
      <c r="AL106"/>
      <c r="AM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</row>
    <row r="107" spans="3:175" x14ac:dyDescent="0.25">
      <c r="C107" s="49">
        <v>43770</v>
      </c>
      <c r="E107" s="23">
        <v>1020796</v>
      </c>
      <c r="G107" s="23">
        <v>323182</v>
      </c>
      <c r="I107" s="23">
        <v>229752</v>
      </c>
      <c r="K107" s="23">
        <v>149827</v>
      </c>
      <c r="M107" s="23">
        <v>374239</v>
      </c>
      <c r="O107" s="23">
        <f>E107+G107+I107+K107+M107</f>
        <v>2097796</v>
      </c>
      <c r="P107" s="7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H107"/>
      <c r="AI107"/>
      <c r="AL107"/>
      <c r="AM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</row>
    <row r="108" spans="3:175" x14ac:dyDescent="0.25">
      <c r="C108" s="42" t="s">
        <v>49</v>
      </c>
      <c r="D108" s="14"/>
      <c r="E108" s="14" t="s">
        <v>25</v>
      </c>
      <c r="F108" s="14"/>
      <c r="G108" s="14" t="s">
        <v>26</v>
      </c>
      <c r="H108" s="14"/>
      <c r="I108" s="14" t="s">
        <v>40</v>
      </c>
      <c r="J108" s="14"/>
      <c r="K108" s="14" t="s">
        <v>27</v>
      </c>
      <c r="L108" s="14"/>
      <c r="M108" s="14" t="s">
        <v>28</v>
      </c>
      <c r="N108" s="14"/>
      <c r="O108" s="14" t="s">
        <v>29</v>
      </c>
      <c r="P108" s="7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H108"/>
      <c r="AI108"/>
      <c r="AL108"/>
      <c r="AM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</row>
    <row r="109" spans="3:175" x14ac:dyDescent="0.25">
      <c r="C109" s="50"/>
      <c r="P109" s="7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H109"/>
      <c r="AI109"/>
      <c r="AL109"/>
      <c r="AM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</row>
    <row r="110" spans="3:175" x14ac:dyDescent="0.25">
      <c r="C110" s="49">
        <v>43739</v>
      </c>
      <c r="E110" s="23">
        <v>1039766.13</v>
      </c>
      <c r="G110" s="23">
        <v>608359.04</v>
      </c>
      <c r="I110" s="23">
        <v>221592.94</v>
      </c>
      <c r="K110" s="23">
        <v>128747.8</v>
      </c>
      <c r="M110" s="23">
        <v>404750.44</v>
      </c>
      <c r="O110" s="23">
        <f>E110+G110+I110+K110+M110</f>
        <v>2403216.35</v>
      </c>
      <c r="P110" s="7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H110"/>
      <c r="AI110"/>
      <c r="AL110"/>
      <c r="AM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</row>
    <row r="111" spans="3:175" x14ac:dyDescent="0.25">
      <c r="C111" s="42" t="s">
        <v>49</v>
      </c>
      <c r="D111" s="14"/>
      <c r="E111" s="14" t="s">
        <v>25</v>
      </c>
      <c r="F111" s="14"/>
      <c r="G111" s="14" t="s">
        <v>26</v>
      </c>
      <c r="H111" s="14"/>
      <c r="I111" s="14" t="s">
        <v>40</v>
      </c>
      <c r="J111" s="14"/>
      <c r="K111" s="14" t="s">
        <v>27</v>
      </c>
      <c r="L111" s="14"/>
      <c r="M111" s="14" t="s">
        <v>28</v>
      </c>
      <c r="N111" s="14"/>
      <c r="O111" s="14" t="s">
        <v>29</v>
      </c>
      <c r="P111" s="7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H111"/>
      <c r="AI111"/>
      <c r="AL111"/>
      <c r="AM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</row>
    <row r="112" spans="3:175" x14ac:dyDescent="0.25">
      <c r="C112" s="50"/>
      <c r="P112" s="7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H112"/>
      <c r="AI112"/>
      <c r="AL112"/>
      <c r="AM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</row>
    <row r="113" spans="3:175" x14ac:dyDescent="0.25">
      <c r="C113" s="49">
        <v>43709</v>
      </c>
      <c r="E113" s="23">
        <v>1517390</v>
      </c>
      <c r="G113" s="23">
        <v>380715</v>
      </c>
      <c r="I113" s="23">
        <v>199640</v>
      </c>
      <c r="K113" s="23">
        <v>152951</v>
      </c>
      <c r="M113" s="23">
        <v>420831.77999999997</v>
      </c>
      <c r="O113" s="23">
        <f>E113+G113+I113+K113+M113</f>
        <v>2671527.7799999998</v>
      </c>
      <c r="P113" s="7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H113"/>
      <c r="AI113"/>
      <c r="AL113"/>
      <c r="AM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</row>
    <row r="114" spans="3:175" x14ac:dyDescent="0.25">
      <c r="C114" s="42" t="s">
        <v>49</v>
      </c>
      <c r="D114" s="14"/>
      <c r="E114" s="14" t="s">
        <v>25</v>
      </c>
      <c r="F114" s="14"/>
      <c r="G114" s="14" t="s">
        <v>26</v>
      </c>
      <c r="H114" s="14"/>
      <c r="I114" s="14" t="s">
        <v>40</v>
      </c>
      <c r="J114" s="14"/>
      <c r="K114" s="14" t="s">
        <v>27</v>
      </c>
      <c r="L114" s="14"/>
      <c r="M114" s="14" t="s">
        <v>28</v>
      </c>
      <c r="N114" s="14"/>
      <c r="O114" s="14" t="s">
        <v>29</v>
      </c>
      <c r="P114" s="7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H114"/>
      <c r="AI114"/>
      <c r="AL114"/>
      <c r="AM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</row>
    <row r="115" spans="3:175" x14ac:dyDescent="0.25">
      <c r="C115" s="50"/>
      <c r="P115" s="7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H115"/>
      <c r="AI115"/>
      <c r="AL115"/>
      <c r="AM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</row>
    <row r="116" spans="3:175" x14ac:dyDescent="0.25">
      <c r="C116" s="49">
        <v>43678</v>
      </c>
      <c r="E116" s="23">
        <v>1311450.53</v>
      </c>
      <c r="G116" s="23">
        <v>309515.32</v>
      </c>
      <c r="I116" s="23">
        <v>207067.72</v>
      </c>
      <c r="K116" s="23">
        <v>128142.93</v>
      </c>
      <c r="M116" s="23">
        <v>382090.42</v>
      </c>
      <c r="O116" s="23">
        <f>E116+G116+I116+K116+M116</f>
        <v>2338266.92</v>
      </c>
      <c r="P116" s="7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H116"/>
      <c r="AI116"/>
      <c r="AL116"/>
      <c r="AM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</row>
    <row r="117" spans="3:175" x14ac:dyDescent="0.25">
      <c r="C117" s="42" t="s">
        <v>49</v>
      </c>
      <c r="D117" s="14"/>
      <c r="E117" s="14" t="s">
        <v>25</v>
      </c>
      <c r="F117" s="14"/>
      <c r="G117" s="14" t="s">
        <v>26</v>
      </c>
      <c r="H117" s="14"/>
      <c r="I117" s="14" t="s">
        <v>40</v>
      </c>
      <c r="J117" s="14"/>
      <c r="K117" s="14" t="s">
        <v>27</v>
      </c>
      <c r="L117" s="14"/>
      <c r="M117" s="14" t="s">
        <v>28</v>
      </c>
      <c r="N117" s="14"/>
      <c r="O117" s="14" t="s">
        <v>29</v>
      </c>
      <c r="P117" s="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H117"/>
      <c r="AI117"/>
      <c r="AL117"/>
      <c r="AM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</row>
    <row r="118" spans="3:175" x14ac:dyDescent="0.25">
      <c r="C118" s="50"/>
      <c r="P118" s="7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H118"/>
      <c r="AI118"/>
      <c r="AL118"/>
      <c r="AM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</row>
    <row r="119" spans="3:175" x14ac:dyDescent="0.25">
      <c r="C119" s="49">
        <v>43647</v>
      </c>
      <c r="E119" s="23">
        <v>1085271.76</v>
      </c>
      <c r="G119" s="23">
        <v>334025.59999999998</v>
      </c>
      <c r="I119" s="23">
        <v>181803.47</v>
      </c>
      <c r="K119" s="23">
        <v>132039.59</v>
      </c>
      <c r="M119" s="23">
        <v>350465.11</v>
      </c>
      <c r="O119" s="23">
        <f>E119+G119+I119+K119+M119</f>
        <v>2083605.5299999998</v>
      </c>
      <c r="P119" s="7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H119"/>
      <c r="AI119"/>
      <c r="AL119"/>
      <c r="AM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</row>
    <row r="120" spans="3:175" x14ac:dyDescent="0.25">
      <c r="C120" s="42" t="s">
        <v>49</v>
      </c>
      <c r="D120" s="14"/>
      <c r="E120" s="14" t="s">
        <v>25</v>
      </c>
      <c r="F120" s="14"/>
      <c r="G120" s="14" t="s">
        <v>26</v>
      </c>
      <c r="H120" s="14"/>
      <c r="I120" s="14" t="s">
        <v>40</v>
      </c>
      <c r="J120" s="14"/>
      <c r="K120" s="14" t="s">
        <v>27</v>
      </c>
      <c r="L120" s="14"/>
      <c r="M120" s="14" t="s">
        <v>28</v>
      </c>
      <c r="N120" s="14"/>
      <c r="O120" s="14" t="s">
        <v>29</v>
      </c>
      <c r="P120" s="7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H120"/>
      <c r="AI120"/>
      <c r="AL120"/>
      <c r="AM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</row>
    <row r="121" spans="3:175" x14ac:dyDescent="0.25">
      <c r="C121" s="50"/>
      <c r="P121" s="7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H121"/>
      <c r="AI121"/>
      <c r="AL121"/>
      <c r="AM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</row>
    <row r="122" spans="3:175" x14ac:dyDescent="0.25">
      <c r="C122" s="49">
        <v>43617</v>
      </c>
      <c r="E122" s="23">
        <v>1009494</v>
      </c>
      <c r="G122" s="23">
        <v>303069</v>
      </c>
      <c r="I122" s="23">
        <v>193872</v>
      </c>
      <c r="K122" s="23">
        <v>115211</v>
      </c>
      <c r="M122" s="23">
        <v>358939</v>
      </c>
      <c r="O122" s="23">
        <f>E122+G122+I122+K122+M122</f>
        <v>1980585</v>
      </c>
      <c r="P122" s="7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H122"/>
      <c r="AI122"/>
      <c r="AL122"/>
      <c r="AM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</row>
    <row r="123" spans="3:175" x14ac:dyDescent="0.25">
      <c r="C123" s="42" t="s">
        <v>49</v>
      </c>
      <c r="D123" s="14"/>
      <c r="E123" s="14" t="s">
        <v>25</v>
      </c>
      <c r="F123" s="14"/>
      <c r="G123" s="14" t="s">
        <v>26</v>
      </c>
      <c r="H123" s="14"/>
      <c r="I123" s="14" t="s">
        <v>40</v>
      </c>
      <c r="J123" s="14"/>
      <c r="K123" s="14" t="s">
        <v>27</v>
      </c>
      <c r="L123" s="14"/>
      <c r="M123" s="14" t="s">
        <v>28</v>
      </c>
      <c r="N123" s="14"/>
      <c r="O123" s="14" t="s">
        <v>29</v>
      </c>
      <c r="P123" s="7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H123"/>
      <c r="AI123"/>
      <c r="AL123"/>
      <c r="AM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</row>
    <row r="124" spans="3:175" x14ac:dyDescent="0.25">
      <c r="C124" s="50"/>
      <c r="P124" s="7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H124"/>
      <c r="AI124"/>
      <c r="AL124"/>
      <c r="AM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</row>
    <row r="125" spans="3:175" x14ac:dyDescent="0.25">
      <c r="C125" s="49">
        <v>43586</v>
      </c>
      <c r="E125" s="23">
        <v>865634.97</v>
      </c>
      <c r="G125" s="23">
        <v>287830.62</v>
      </c>
      <c r="I125" s="23">
        <v>158702.93</v>
      </c>
      <c r="K125" s="23">
        <v>122868.32</v>
      </c>
      <c r="M125" s="23">
        <v>348300.04000000004</v>
      </c>
      <c r="O125" s="23">
        <f>E125+G125+I125+K125+M125</f>
        <v>1783336.88</v>
      </c>
      <c r="P125" s="7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H125"/>
      <c r="AI125"/>
      <c r="AL125"/>
      <c r="AM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</row>
    <row r="126" spans="3:175" x14ac:dyDescent="0.25">
      <c r="C126" s="42" t="s">
        <v>49</v>
      </c>
      <c r="D126" s="14"/>
      <c r="E126" s="14" t="s">
        <v>25</v>
      </c>
      <c r="F126" s="14"/>
      <c r="G126" s="14" t="s">
        <v>26</v>
      </c>
      <c r="H126" s="14"/>
      <c r="I126" s="14" t="s">
        <v>40</v>
      </c>
      <c r="J126" s="14"/>
      <c r="K126" s="14" t="s">
        <v>27</v>
      </c>
      <c r="L126" s="14"/>
      <c r="M126" s="14" t="s">
        <v>28</v>
      </c>
      <c r="N126" s="14"/>
      <c r="O126" s="14" t="s">
        <v>29</v>
      </c>
      <c r="P126" s="7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H126"/>
      <c r="AI126"/>
      <c r="AL126"/>
      <c r="AM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</row>
    <row r="127" spans="3:175" x14ac:dyDescent="0.25">
      <c r="C127" s="50"/>
      <c r="P127" s="7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H127"/>
      <c r="AI127"/>
      <c r="AL127"/>
      <c r="AM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</row>
    <row r="128" spans="3:175" x14ac:dyDescent="0.25">
      <c r="C128" s="49">
        <v>43556</v>
      </c>
      <c r="E128" s="23">
        <v>1078457</v>
      </c>
      <c r="G128" s="23">
        <v>271971</v>
      </c>
      <c r="I128" s="23">
        <v>204667</v>
      </c>
      <c r="K128" s="23">
        <v>134602</v>
      </c>
      <c r="M128" s="23">
        <v>420187</v>
      </c>
      <c r="O128" s="23">
        <f>E128+G128+I128+K128+M128</f>
        <v>2109884</v>
      </c>
      <c r="P128" s="7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H128"/>
      <c r="AI128"/>
      <c r="AL128"/>
      <c r="AM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</row>
    <row r="129" spans="1:175" x14ac:dyDescent="0.25">
      <c r="C129" s="42" t="s">
        <v>49</v>
      </c>
      <c r="D129" s="14"/>
      <c r="E129" s="14" t="s">
        <v>25</v>
      </c>
      <c r="F129" s="14"/>
      <c r="G129" s="14" t="s">
        <v>26</v>
      </c>
      <c r="H129" s="14"/>
      <c r="I129" s="14" t="s">
        <v>40</v>
      </c>
      <c r="J129" s="14"/>
      <c r="K129" s="14" t="s">
        <v>27</v>
      </c>
      <c r="L129" s="14"/>
      <c r="M129" s="14" t="s">
        <v>28</v>
      </c>
      <c r="N129" s="14"/>
      <c r="O129" s="14" t="s">
        <v>29</v>
      </c>
      <c r="P129" s="7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H129"/>
      <c r="AI129"/>
      <c r="AL129"/>
      <c r="AM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</row>
    <row r="130" spans="1:175" x14ac:dyDescent="0.25">
      <c r="C130" s="50"/>
      <c r="P130" s="7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H130"/>
      <c r="AI130"/>
      <c r="AL130"/>
      <c r="AM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</row>
    <row r="131" spans="1:175" x14ac:dyDescent="0.25">
      <c r="C131" s="49">
        <v>43525</v>
      </c>
      <c r="E131" s="23">
        <v>818798</v>
      </c>
      <c r="G131" s="23">
        <v>343204</v>
      </c>
      <c r="I131" s="23">
        <v>197141</v>
      </c>
      <c r="K131" s="23">
        <v>143619</v>
      </c>
      <c r="M131" s="23">
        <v>437582</v>
      </c>
      <c r="O131" s="23">
        <f>E131+G131+I131+K131+M131</f>
        <v>1940344</v>
      </c>
      <c r="P131" s="7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H131"/>
      <c r="AI131"/>
      <c r="AL131"/>
      <c r="AM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</row>
    <row r="132" spans="1:175" x14ac:dyDescent="0.25">
      <c r="C132" s="42" t="s">
        <v>49</v>
      </c>
      <c r="D132" s="14"/>
      <c r="E132" s="14" t="s">
        <v>25</v>
      </c>
      <c r="F132" s="14"/>
      <c r="G132" s="14" t="s">
        <v>26</v>
      </c>
      <c r="H132" s="14"/>
      <c r="I132" s="14" t="s">
        <v>40</v>
      </c>
      <c r="J132" s="14"/>
      <c r="K132" s="14" t="s">
        <v>27</v>
      </c>
      <c r="L132" s="14"/>
      <c r="M132" s="14" t="s">
        <v>28</v>
      </c>
      <c r="N132" s="14"/>
      <c r="O132" s="14" t="s">
        <v>29</v>
      </c>
      <c r="P132" s="14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H132"/>
      <c r="AI132"/>
      <c r="AL132"/>
      <c r="AM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</row>
    <row r="133" spans="1:175" x14ac:dyDescent="0.25">
      <c r="C133" s="42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H133"/>
      <c r="AI133"/>
      <c r="AL133"/>
      <c r="AM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</row>
    <row r="134" spans="1:175" ht="18.75" x14ac:dyDescent="0.3">
      <c r="A134" s="28"/>
      <c r="B134" s="36" t="s">
        <v>30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</row>
    <row r="135" spans="1:175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</row>
    <row r="136" spans="1:175" x14ac:dyDescent="0.25">
      <c r="A136" s="28"/>
      <c r="B136" s="28"/>
      <c r="C136" s="28" t="s">
        <v>31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</row>
    <row r="137" spans="1:175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</row>
    <row r="138" spans="1:175" x14ac:dyDescent="0.25">
      <c r="A138" s="37"/>
      <c r="B138" s="37"/>
      <c r="C138" s="37"/>
      <c r="D138" s="37"/>
      <c r="E138" s="37"/>
      <c r="F138" s="37"/>
      <c r="G138" s="37"/>
      <c r="H138" s="37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</row>
    <row r="139" spans="1:175" x14ac:dyDescent="0.25">
      <c r="A139" s="37"/>
      <c r="B139" s="37"/>
      <c r="C139" s="49">
        <f>C8</f>
        <v>44774</v>
      </c>
      <c r="D139" s="37"/>
      <c r="E139" s="18" t="s">
        <v>41</v>
      </c>
      <c r="F139" s="37"/>
      <c r="G139" s="23">
        <f>SUM(G8:M8)</f>
        <v>1349580.8900000001</v>
      </c>
      <c r="H139" s="37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</row>
    <row r="140" spans="1:175" ht="30" x14ac:dyDescent="0.25">
      <c r="C140" s="42" t="s">
        <v>49</v>
      </c>
      <c r="D140" s="14"/>
      <c r="E140" s="24" t="s">
        <v>32</v>
      </c>
      <c r="F140" s="14"/>
      <c r="G140" s="24" t="s">
        <v>33</v>
      </c>
      <c r="H140" s="1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D140" s="34"/>
      <c r="AE140" s="34"/>
      <c r="AF140" s="34"/>
      <c r="AH140" s="34"/>
      <c r="AI140" s="34"/>
      <c r="AJ140" s="34"/>
      <c r="AL140" s="34"/>
      <c r="AM140" s="34"/>
      <c r="AN140" s="34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</row>
    <row r="141" spans="1:175" x14ac:dyDescent="0.25">
      <c r="C141" s="50"/>
      <c r="I141"/>
      <c r="J141"/>
      <c r="K141"/>
      <c r="L141"/>
      <c r="M141"/>
      <c r="N141"/>
      <c r="O141"/>
      <c r="AH141"/>
      <c r="AI141"/>
      <c r="AL141"/>
      <c r="AM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</row>
    <row r="142" spans="1:175" x14ac:dyDescent="0.25">
      <c r="A142" s="37"/>
      <c r="B142" s="37"/>
      <c r="C142" s="49">
        <f>C11</f>
        <v>44743</v>
      </c>
      <c r="D142" s="37"/>
      <c r="E142" s="18" t="s">
        <v>41</v>
      </c>
      <c r="F142" s="37"/>
      <c r="G142" s="23">
        <f>SUM(G11:M11)</f>
        <v>1403981.16</v>
      </c>
      <c r="H142" s="37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</row>
    <row r="143" spans="1:175" ht="30" x14ac:dyDescent="0.25">
      <c r="C143" s="42" t="s">
        <v>49</v>
      </c>
      <c r="D143" s="14"/>
      <c r="E143" s="24" t="s">
        <v>32</v>
      </c>
      <c r="F143" s="14"/>
      <c r="G143" s="24" t="s">
        <v>33</v>
      </c>
      <c r="H143" s="1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D143" s="34"/>
      <c r="AE143" s="34"/>
      <c r="AF143" s="34"/>
      <c r="AH143" s="34"/>
      <c r="AI143" s="34"/>
      <c r="AJ143" s="34"/>
      <c r="AL143" s="34"/>
      <c r="AM143" s="34"/>
      <c r="AN143" s="34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</row>
    <row r="144" spans="1:175" x14ac:dyDescent="0.25">
      <c r="C144" s="50"/>
      <c r="I144"/>
      <c r="J144"/>
      <c r="K144"/>
      <c r="L144"/>
      <c r="M144"/>
      <c r="N144"/>
      <c r="O144"/>
      <c r="AH144"/>
      <c r="AI144"/>
      <c r="AL144"/>
      <c r="AM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</row>
    <row r="145" spans="1:175" x14ac:dyDescent="0.25">
      <c r="A145" s="37"/>
      <c r="B145" s="37"/>
      <c r="C145" s="49">
        <f>C14</f>
        <v>44713</v>
      </c>
      <c r="D145" s="37"/>
      <c r="E145" s="18" t="s">
        <v>41</v>
      </c>
      <c r="F145" s="37"/>
      <c r="G145" s="23">
        <f>SUM(G14:M14)</f>
        <v>1324638.03</v>
      </c>
      <c r="H145" s="37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</row>
    <row r="146" spans="1:175" ht="30" x14ac:dyDescent="0.25">
      <c r="C146" s="42" t="s">
        <v>49</v>
      </c>
      <c r="D146" s="14"/>
      <c r="E146" s="24" t="s">
        <v>32</v>
      </c>
      <c r="F146" s="14"/>
      <c r="G146" s="24" t="s">
        <v>33</v>
      </c>
      <c r="H146" s="1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D146" s="34"/>
      <c r="AE146" s="34"/>
      <c r="AF146" s="34"/>
      <c r="AH146" s="34"/>
      <c r="AI146" s="34"/>
      <c r="AJ146" s="34"/>
      <c r="AL146" s="34"/>
      <c r="AM146" s="34"/>
      <c r="AN146" s="34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</row>
    <row r="147" spans="1:175" x14ac:dyDescent="0.25">
      <c r="C147" s="50"/>
      <c r="I147"/>
      <c r="J147"/>
      <c r="K147"/>
      <c r="L147"/>
      <c r="M147"/>
      <c r="N147"/>
      <c r="O147"/>
      <c r="AH147"/>
      <c r="AI147"/>
      <c r="AL147"/>
      <c r="AM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</row>
    <row r="148" spans="1:175" x14ac:dyDescent="0.25">
      <c r="A148" s="37"/>
      <c r="B148" s="37"/>
      <c r="C148" s="49">
        <f>C17</f>
        <v>44682</v>
      </c>
      <c r="D148" s="37"/>
      <c r="E148" s="18" t="s">
        <v>41</v>
      </c>
      <c r="F148" s="37"/>
      <c r="G148" s="23">
        <f>SUM(G17:M17)</f>
        <v>1465753.33</v>
      </c>
      <c r="H148" s="37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</row>
    <row r="149" spans="1:175" ht="30" x14ac:dyDescent="0.25">
      <c r="C149" s="42" t="s">
        <v>49</v>
      </c>
      <c r="D149" s="14"/>
      <c r="E149" s="24" t="s">
        <v>32</v>
      </c>
      <c r="F149" s="14"/>
      <c r="G149" s="24" t="s">
        <v>33</v>
      </c>
      <c r="H149" s="1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D149" s="34"/>
      <c r="AE149" s="34"/>
      <c r="AF149" s="34"/>
      <c r="AH149" s="34"/>
      <c r="AI149" s="34"/>
      <c r="AJ149" s="34"/>
      <c r="AL149" s="34"/>
      <c r="AM149" s="34"/>
      <c r="AN149" s="34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</row>
    <row r="150" spans="1:175" x14ac:dyDescent="0.25">
      <c r="C150" s="50"/>
      <c r="I150"/>
      <c r="J150"/>
      <c r="K150"/>
      <c r="L150"/>
      <c r="M150"/>
      <c r="N150"/>
      <c r="O150"/>
      <c r="AH150"/>
      <c r="AI150"/>
      <c r="AL150"/>
      <c r="AM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</row>
    <row r="151" spans="1:175" x14ac:dyDescent="0.25">
      <c r="A151" s="37"/>
      <c r="B151" s="37"/>
      <c r="C151" s="49">
        <f>C20</f>
        <v>44652</v>
      </c>
      <c r="D151" s="37"/>
      <c r="E151" s="18" t="s">
        <v>41</v>
      </c>
      <c r="F151" s="37"/>
      <c r="G151" s="23">
        <f>SUM(G20:M20)</f>
        <v>1555242.3599999999</v>
      </c>
      <c r="H151" s="37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</row>
    <row r="152" spans="1:175" ht="30" x14ac:dyDescent="0.25">
      <c r="C152" s="42" t="s">
        <v>49</v>
      </c>
      <c r="D152" s="14"/>
      <c r="E152" s="24" t="s">
        <v>32</v>
      </c>
      <c r="F152" s="14"/>
      <c r="G152" s="24" t="s">
        <v>33</v>
      </c>
      <c r="H152" s="1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D152" s="34"/>
      <c r="AE152" s="34"/>
      <c r="AF152" s="34"/>
      <c r="AH152" s="34"/>
      <c r="AI152" s="34"/>
      <c r="AJ152" s="34"/>
      <c r="AL152" s="34"/>
      <c r="AM152" s="34"/>
      <c r="AN152" s="34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</row>
    <row r="153" spans="1:175" x14ac:dyDescent="0.25">
      <c r="C153" s="50"/>
      <c r="I153"/>
      <c r="J153"/>
      <c r="K153"/>
      <c r="L153"/>
      <c r="M153"/>
      <c r="N153"/>
      <c r="O153"/>
      <c r="AH153"/>
      <c r="AI153"/>
      <c r="AL153"/>
      <c r="AM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</row>
    <row r="154" spans="1:175" x14ac:dyDescent="0.25">
      <c r="A154" s="37"/>
      <c r="B154" s="37"/>
      <c r="C154" s="49">
        <f>C23</f>
        <v>44621</v>
      </c>
      <c r="D154" s="37"/>
      <c r="E154" s="18" t="s">
        <v>41</v>
      </c>
      <c r="F154" s="37"/>
      <c r="G154" s="23">
        <f>SUM(G23:M23)</f>
        <v>1583955.19</v>
      </c>
      <c r="H154" s="3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</row>
    <row r="155" spans="1:175" ht="30" x14ac:dyDescent="0.25">
      <c r="C155" s="42" t="s">
        <v>49</v>
      </c>
      <c r="D155" s="14"/>
      <c r="E155" s="24" t="s">
        <v>32</v>
      </c>
      <c r="F155" s="14"/>
      <c r="G155" s="24" t="s">
        <v>33</v>
      </c>
      <c r="H155" s="1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D155" s="34"/>
      <c r="AE155" s="34"/>
      <c r="AF155" s="34"/>
      <c r="AH155" s="34"/>
      <c r="AI155" s="34"/>
      <c r="AJ155" s="34"/>
      <c r="AL155" s="34"/>
      <c r="AM155" s="34"/>
      <c r="AN155" s="34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</row>
    <row r="156" spans="1:175" x14ac:dyDescent="0.25">
      <c r="C156" s="50"/>
      <c r="I156"/>
      <c r="J156"/>
      <c r="K156"/>
      <c r="L156"/>
      <c r="M156"/>
      <c r="N156"/>
      <c r="O156"/>
      <c r="AH156"/>
      <c r="AI156"/>
      <c r="AL156"/>
      <c r="AM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</row>
    <row r="157" spans="1:175" x14ac:dyDescent="0.25">
      <c r="A157" s="37"/>
      <c r="B157" s="37"/>
      <c r="C157" s="49">
        <f>C26</f>
        <v>44593</v>
      </c>
      <c r="D157" s="37"/>
      <c r="E157" s="18" t="s">
        <v>41</v>
      </c>
      <c r="F157" s="37"/>
      <c r="G157" s="23">
        <f>SUM(G26:M26)</f>
        <v>1704285</v>
      </c>
      <c r="H157" s="3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</row>
    <row r="158" spans="1:175" ht="30" x14ac:dyDescent="0.25">
      <c r="C158" s="42" t="s">
        <v>49</v>
      </c>
      <c r="D158" s="14"/>
      <c r="E158" s="24" t="s">
        <v>32</v>
      </c>
      <c r="F158" s="14"/>
      <c r="G158" s="24" t="s">
        <v>33</v>
      </c>
      <c r="H158" s="1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D158" s="34"/>
      <c r="AE158" s="34"/>
      <c r="AF158" s="34"/>
      <c r="AH158" s="34"/>
      <c r="AI158" s="34"/>
      <c r="AJ158" s="34"/>
      <c r="AL158" s="34"/>
      <c r="AM158" s="34"/>
      <c r="AN158" s="34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</row>
    <row r="159" spans="1:175" x14ac:dyDescent="0.25">
      <c r="C159" s="50"/>
      <c r="I159"/>
      <c r="J159"/>
      <c r="K159"/>
      <c r="L159"/>
      <c r="M159"/>
      <c r="N159"/>
      <c r="O159"/>
      <c r="AH159"/>
      <c r="AI159"/>
      <c r="AL159"/>
      <c r="AM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</row>
    <row r="160" spans="1:175" x14ac:dyDescent="0.25">
      <c r="A160" s="37"/>
      <c r="B160" s="37"/>
      <c r="C160" s="49">
        <f>C29</f>
        <v>44562</v>
      </c>
      <c r="D160" s="37"/>
      <c r="E160" s="18" t="s">
        <v>41</v>
      </c>
      <c r="F160" s="37"/>
      <c r="G160" s="23">
        <f>SUM(G29:M29)</f>
        <v>1556177</v>
      </c>
      <c r="H160" s="37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</row>
    <row r="161" spans="1:175" ht="30" x14ac:dyDescent="0.25">
      <c r="C161" s="42" t="s">
        <v>49</v>
      </c>
      <c r="D161" s="14"/>
      <c r="E161" s="24" t="s">
        <v>32</v>
      </c>
      <c r="F161" s="14"/>
      <c r="G161" s="24" t="s">
        <v>33</v>
      </c>
      <c r="H161" s="1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D161" s="34"/>
      <c r="AE161" s="34"/>
      <c r="AF161" s="34"/>
      <c r="AH161" s="34"/>
      <c r="AI161" s="34"/>
      <c r="AJ161" s="34"/>
      <c r="AL161" s="34"/>
      <c r="AM161" s="34"/>
      <c r="AN161" s="34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</row>
    <row r="162" spans="1:175" x14ac:dyDescent="0.25">
      <c r="C162" s="50"/>
      <c r="I162"/>
      <c r="J162"/>
      <c r="K162"/>
      <c r="L162"/>
      <c r="M162"/>
      <c r="N162"/>
      <c r="O162"/>
      <c r="AH162"/>
      <c r="AI162"/>
      <c r="AL162"/>
      <c r="AM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</row>
    <row r="163" spans="1:175" x14ac:dyDescent="0.25">
      <c r="A163" s="37"/>
      <c r="B163" s="37"/>
      <c r="C163" s="49">
        <f>C32</f>
        <v>44531</v>
      </c>
      <c r="D163" s="37"/>
      <c r="E163" s="18" t="s">
        <v>41</v>
      </c>
      <c r="F163" s="37"/>
      <c r="G163" s="23">
        <f>SUM(G32:M32)</f>
        <v>1550120</v>
      </c>
      <c r="H163" s="37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</row>
    <row r="164" spans="1:175" ht="30" x14ac:dyDescent="0.25">
      <c r="C164" s="42" t="s">
        <v>49</v>
      </c>
      <c r="D164" s="14"/>
      <c r="E164" s="24" t="s">
        <v>32</v>
      </c>
      <c r="F164" s="14"/>
      <c r="G164" s="24" t="s">
        <v>33</v>
      </c>
      <c r="H164" s="1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D164" s="34"/>
      <c r="AE164" s="34"/>
      <c r="AF164" s="34"/>
      <c r="AH164" s="34"/>
      <c r="AI164" s="34"/>
      <c r="AJ164" s="34"/>
      <c r="AL164" s="34"/>
      <c r="AM164" s="34"/>
      <c r="AN164" s="3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</row>
    <row r="165" spans="1:175" x14ac:dyDescent="0.25">
      <c r="C165" s="50"/>
      <c r="I165"/>
      <c r="J165"/>
      <c r="K165"/>
      <c r="L165"/>
      <c r="M165"/>
      <c r="N165"/>
      <c r="O165"/>
      <c r="AH165"/>
      <c r="AI165"/>
      <c r="AL165"/>
      <c r="AM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</row>
    <row r="166" spans="1:175" x14ac:dyDescent="0.25">
      <c r="A166" s="37"/>
      <c r="B166" s="37"/>
      <c r="C166" s="49">
        <f>C35</f>
        <v>44501</v>
      </c>
      <c r="D166" s="37"/>
      <c r="E166" s="18" t="s">
        <v>41</v>
      </c>
      <c r="F166" s="37"/>
      <c r="G166" s="23">
        <f>SUM(G35:M35)</f>
        <v>1520605.85</v>
      </c>
      <c r="H166" s="37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</row>
    <row r="167" spans="1:175" ht="30" x14ac:dyDescent="0.25">
      <c r="C167" s="42" t="s">
        <v>49</v>
      </c>
      <c r="D167" s="14"/>
      <c r="E167" s="24" t="s">
        <v>32</v>
      </c>
      <c r="F167" s="14"/>
      <c r="G167" s="24" t="s">
        <v>33</v>
      </c>
      <c r="H167" s="1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D167" s="34"/>
      <c r="AE167" s="34"/>
      <c r="AF167" s="34"/>
      <c r="AH167" s="34"/>
      <c r="AI167" s="34"/>
      <c r="AJ167" s="34"/>
      <c r="AL167" s="34"/>
      <c r="AM167" s="34"/>
      <c r="AN167" s="34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</row>
    <row r="168" spans="1:175" x14ac:dyDescent="0.25">
      <c r="C168" s="50"/>
      <c r="I168"/>
      <c r="J168"/>
      <c r="K168"/>
      <c r="L168"/>
      <c r="M168"/>
      <c r="N168"/>
      <c r="O168"/>
      <c r="AH168"/>
      <c r="AI168"/>
      <c r="AL168"/>
      <c r="AM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</row>
    <row r="169" spans="1:175" x14ac:dyDescent="0.25">
      <c r="A169" s="37"/>
      <c r="B169" s="37"/>
      <c r="C169" s="49">
        <f>C38</f>
        <v>44470</v>
      </c>
      <c r="D169" s="37"/>
      <c r="E169" s="18" t="s">
        <v>41</v>
      </c>
      <c r="F169" s="37"/>
      <c r="G169" s="23">
        <f>SUM(G38:M38)</f>
        <v>1478949.2000000002</v>
      </c>
      <c r="H169" s="37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</row>
    <row r="170" spans="1:175" ht="30" x14ac:dyDescent="0.25">
      <c r="C170" s="42" t="s">
        <v>49</v>
      </c>
      <c r="D170" s="14"/>
      <c r="E170" s="24" t="s">
        <v>32</v>
      </c>
      <c r="F170" s="14"/>
      <c r="G170" s="24" t="s">
        <v>33</v>
      </c>
      <c r="H170" s="1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D170" s="34"/>
      <c r="AE170" s="34"/>
      <c r="AF170" s="34"/>
      <c r="AH170" s="34"/>
      <c r="AI170" s="34"/>
      <c r="AJ170" s="34"/>
      <c r="AL170" s="34"/>
      <c r="AM170" s="34"/>
      <c r="AN170" s="34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</row>
    <row r="171" spans="1:175" x14ac:dyDescent="0.25">
      <c r="C171" s="50"/>
      <c r="I171"/>
      <c r="J171"/>
      <c r="K171"/>
      <c r="L171"/>
      <c r="M171"/>
      <c r="N171"/>
      <c r="O171"/>
      <c r="AH171"/>
      <c r="AI171"/>
      <c r="AL171"/>
      <c r="AM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</row>
    <row r="172" spans="1:175" x14ac:dyDescent="0.25">
      <c r="A172" s="37"/>
      <c r="B172" s="37"/>
      <c r="C172" s="49">
        <f>C41</f>
        <v>44440</v>
      </c>
      <c r="D172" s="37"/>
      <c r="E172" s="18" t="s">
        <v>41</v>
      </c>
      <c r="F172" s="37"/>
      <c r="G172" s="23">
        <f>SUM(G41:M41)</f>
        <v>1424730.62</v>
      </c>
      <c r="H172" s="37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</row>
    <row r="173" spans="1:175" ht="30" x14ac:dyDescent="0.25">
      <c r="C173" s="42" t="s">
        <v>49</v>
      </c>
      <c r="D173" s="14"/>
      <c r="E173" s="24" t="s">
        <v>32</v>
      </c>
      <c r="F173" s="14"/>
      <c r="G173" s="24" t="s">
        <v>33</v>
      </c>
      <c r="H173" s="1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D173" s="34"/>
      <c r="AE173" s="34"/>
      <c r="AF173" s="34"/>
      <c r="AH173" s="34"/>
      <c r="AI173" s="34"/>
      <c r="AJ173" s="34"/>
      <c r="AL173" s="34"/>
      <c r="AM173" s="34"/>
      <c r="AN173" s="34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</row>
    <row r="174" spans="1:175" x14ac:dyDescent="0.25">
      <c r="C174" s="50"/>
      <c r="I174"/>
      <c r="J174"/>
      <c r="K174"/>
      <c r="L174"/>
      <c r="M174"/>
      <c r="N174"/>
      <c r="O174"/>
      <c r="AH174"/>
      <c r="AI174"/>
      <c r="AL174"/>
      <c r="AM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</row>
    <row r="175" spans="1:175" x14ac:dyDescent="0.25">
      <c r="A175" s="37"/>
      <c r="B175" s="37"/>
      <c r="C175" s="49">
        <f>C44</f>
        <v>44409</v>
      </c>
      <c r="D175" s="37"/>
      <c r="E175" s="18" t="s">
        <v>41</v>
      </c>
      <c r="F175" s="37"/>
      <c r="G175" s="23">
        <f>SUM(G44:M44)</f>
        <v>1436954.8</v>
      </c>
      <c r="H175" s="37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</row>
    <row r="176" spans="1:175" ht="30" x14ac:dyDescent="0.25">
      <c r="C176" s="42" t="s">
        <v>49</v>
      </c>
      <c r="D176" s="14"/>
      <c r="E176" s="24" t="s">
        <v>32</v>
      </c>
      <c r="F176" s="14"/>
      <c r="G176" s="24" t="s">
        <v>33</v>
      </c>
      <c r="H176" s="1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D176" s="34"/>
      <c r="AE176" s="34"/>
      <c r="AF176" s="34"/>
      <c r="AH176" s="34"/>
      <c r="AI176" s="34"/>
      <c r="AJ176" s="34"/>
      <c r="AL176" s="34"/>
      <c r="AM176" s="34"/>
      <c r="AN176" s="34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</row>
    <row r="177" spans="1:175" x14ac:dyDescent="0.25">
      <c r="C177" s="50"/>
      <c r="I177"/>
      <c r="J177"/>
      <c r="K177"/>
      <c r="L177"/>
      <c r="M177"/>
      <c r="N177"/>
      <c r="O177"/>
      <c r="AH177"/>
      <c r="AI177"/>
      <c r="AL177"/>
      <c r="AM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</row>
    <row r="178" spans="1:175" x14ac:dyDescent="0.25">
      <c r="A178" s="37"/>
      <c r="B178" s="37"/>
      <c r="C178" s="49">
        <f>C47</f>
        <v>44378</v>
      </c>
      <c r="D178" s="37"/>
      <c r="E178" s="18" t="s">
        <v>41</v>
      </c>
      <c r="F178" s="37"/>
      <c r="G178" s="23">
        <f>SUM(G47:M47)</f>
        <v>1363216.49</v>
      </c>
      <c r="H178" s="37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</row>
    <row r="179" spans="1:175" ht="30" x14ac:dyDescent="0.25">
      <c r="C179" s="42" t="s">
        <v>49</v>
      </c>
      <c r="D179" s="14"/>
      <c r="E179" s="24" t="s">
        <v>32</v>
      </c>
      <c r="F179" s="14"/>
      <c r="G179" s="24" t="s">
        <v>33</v>
      </c>
      <c r="H179" s="1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D179" s="34"/>
      <c r="AE179" s="34"/>
      <c r="AF179" s="34"/>
      <c r="AH179" s="34"/>
      <c r="AI179" s="34"/>
      <c r="AJ179" s="34"/>
      <c r="AL179" s="34"/>
      <c r="AM179" s="34"/>
      <c r="AN179" s="34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</row>
    <row r="180" spans="1:175" x14ac:dyDescent="0.25">
      <c r="C180" s="50"/>
      <c r="I180"/>
      <c r="J180"/>
      <c r="K180"/>
      <c r="L180"/>
      <c r="M180"/>
      <c r="N180"/>
      <c r="O180"/>
      <c r="AH180"/>
      <c r="AI180"/>
      <c r="AL180"/>
      <c r="AM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</row>
    <row r="181" spans="1:175" x14ac:dyDescent="0.25">
      <c r="A181" s="37"/>
      <c r="B181" s="37"/>
      <c r="C181" s="49">
        <f>C50</f>
        <v>44348</v>
      </c>
      <c r="D181" s="37"/>
      <c r="E181" s="18" t="s">
        <v>41</v>
      </c>
      <c r="F181" s="37"/>
      <c r="G181" s="23">
        <f>SUM(G50:M50)</f>
        <v>1336584.99</v>
      </c>
      <c r="H181" s="37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</row>
    <row r="182" spans="1:175" ht="30" x14ac:dyDescent="0.25">
      <c r="C182" s="42" t="s">
        <v>49</v>
      </c>
      <c r="D182" s="14"/>
      <c r="E182" s="24" t="s">
        <v>32</v>
      </c>
      <c r="F182" s="14"/>
      <c r="G182" s="24" t="s">
        <v>33</v>
      </c>
      <c r="H182" s="1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D182" s="34"/>
      <c r="AE182" s="34"/>
      <c r="AF182" s="34"/>
      <c r="AH182" s="34"/>
      <c r="AI182" s="34"/>
      <c r="AJ182" s="34"/>
      <c r="AL182" s="34"/>
      <c r="AM182" s="34"/>
      <c r="AN182" s="34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</row>
    <row r="183" spans="1:175" x14ac:dyDescent="0.25">
      <c r="C183" s="50"/>
      <c r="I183"/>
      <c r="J183"/>
      <c r="K183"/>
      <c r="L183"/>
      <c r="M183"/>
      <c r="N183"/>
      <c r="O183"/>
      <c r="AH183"/>
      <c r="AI183"/>
      <c r="AL183"/>
      <c r="AM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</row>
    <row r="184" spans="1:175" x14ac:dyDescent="0.25">
      <c r="A184" s="37"/>
      <c r="B184" s="37"/>
      <c r="C184" s="49">
        <f>C53</f>
        <v>44317</v>
      </c>
      <c r="D184" s="37"/>
      <c r="E184" s="18" t="s">
        <v>41</v>
      </c>
      <c r="F184" s="37"/>
      <c r="G184" s="23">
        <f>SUM(G53:M53)</f>
        <v>1339611.9100000001</v>
      </c>
      <c r="H184" s="37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</row>
    <row r="185" spans="1:175" ht="30" x14ac:dyDescent="0.25">
      <c r="C185" s="42" t="s">
        <v>49</v>
      </c>
      <c r="D185" s="14"/>
      <c r="E185" s="24" t="s">
        <v>32</v>
      </c>
      <c r="F185" s="14"/>
      <c r="G185" s="24" t="s">
        <v>33</v>
      </c>
      <c r="H185" s="1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D185" s="34"/>
      <c r="AE185" s="34"/>
      <c r="AF185" s="34"/>
      <c r="AH185" s="34"/>
      <c r="AI185" s="34"/>
      <c r="AJ185" s="34"/>
      <c r="AL185" s="34"/>
      <c r="AM185" s="34"/>
      <c r="AN185" s="34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</row>
    <row r="186" spans="1:175" x14ac:dyDescent="0.25">
      <c r="C186" s="50"/>
      <c r="I186"/>
      <c r="J186"/>
      <c r="K186"/>
      <c r="L186"/>
      <c r="M186"/>
      <c r="N186"/>
      <c r="O186"/>
      <c r="AH186"/>
      <c r="AI186"/>
      <c r="AL186"/>
      <c r="AM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</row>
    <row r="187" spans="1:175" x14ac:dyDescent="0.25">
      <c r="A187" s="37"/>
      <c r="B187" s="37"/>
      <c r="C187" s="49">
        <v>44287</v>
      </c>
      <c r="D187" s="37"/>
      <c r="E187" s="18" t="s">
        <v>41</v>
      </c>
      <c r="F187" s="37"/>
      <c r="G187" s="23">
        <f>SUM(G56:M56)</f>
        <v>1343443</v>
      </c>
      <c r="H187" s="3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</row>
    <row r="188" spans="1:175" ht="30" x14ac:dyDescent="0.25">
      <c r="C188" s="42" t="s">
        <v>49</v>
      </c>
      <c r="D188" s="14"/>
      <c r="E188" s="24" t="s">
        <v>32</v>
      </c>
      <c r="F188" s="14"/>
      <c r="G188" s="24" t="s">
        <v>33</v>
      </c>
      <c r="H188" s="1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D188" s="34"/>
      <c r="AE188" s="34"/>
      <c r="AF188" s="34"/>
      <c r="AH188" s="34"/>
      <c r="AI188" s="34"/>
      <c r="AJ188" s="34"/>
      <c r="AL188" s="34"/>
      <c r="AM188" s="34"/>
      <c r="AN188" s="34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</row>
    <row r="189" spans="1:175" x14ac:dyDescent="0.25">
      <c r="C189" s="50"/>
      <c r="I189"/>
      <c r="J189"/>
      <c r="K189"/>
      <c r="L189"/>
      <c r="M189"/>
      <c r="N189"/>
      <c r="O189"/>
      <c r="AH189"/>
      <c r="AI189"/>
      <c r="AL189"/>
      <c r="AM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</row>
    <row r="190" spans="1:175" x14ac:dyDescent="0.25">
      <c r="A190" s="37"/>
      <c r="B190" s="37"/>
      <c r="C190" s="49">
        <v>44256</v>
      </c>
      <c r="D190" s="37"/>
      <c r="E190" s="18" t="s">
        <v>41</v>
      </c>
      <c r="F190" s="37"/>
      <c r="G190" s="23">
        <f>SUM(G59:M59)</f>
        <v>1385560</v>
      </c>
      <c r="H190" s="37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</row>
    <row r="191" spans="1:175" ht="30" x14ac:dyDescent="0.25">
      <c r="C191" s="42" t="s">
        <v>49</v>
      </c>
      <c r="D191" s="14"/>
      <c r="E191" s="24" t="s">
        <v>32</v>
      </c>
      <c r="F191" s="14"/>
      <c r="G191" s="24" t="s">
        <v>33</v>
      </c>
      <c r="H191" s="1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D191" s="34"/>
      <c r="AE191" s="34"/>
      <c r="AF191" s="34"/>
      <c r="AH191" s="34"/>
      <c r="AI191" s="34"/>
      <c r="AJ191" s="34"/>
      <c r="AL191" s="34"/>
      <c r="AM191" s="34"/>
      <c r="AN191" s="34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</row>
    <row r="192" spans="1:175" x14ac:dyDescent="0.25">
      <c r="C192" s="50"/>
      <c r="I192"/>
      <c r="J192"/>
      <c r="K192"/>
      <c r="L192"/>
      <c r="M192"/>
      <c r="N192"/>
      <c r="O192"/>
      <c r="AH192"/>
      <c r="AI192"/>
      <c r="AL192"/>
      <c r="AM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</row>
    <row r="193" spans="1:175" x14ac:dyDescent="0.25">
      <c r="A193" s="37"/>
      <c r="B193" s="37"/>
      <c r="C193" s="49">
        <v>44228</v>
      </c>
      <c r="D193" s="37"/>
      <c r="E193" s="18" t="s">
        <v>41</v>
      </c>
      <c r="F193" s="37"/>
      <c r="G193" s="23">
        <f>SUM(G62:M62)</f>
        <v>1423028</v>
      </c>
      <c r="H193" s="37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</row>
    <row r="194" spans="1:175" ht="30" x14ac:dyDescent="0.25">
      <c r="C194" s="42" t="s">
        <v>49</v>
      </c>
      <c r="D194" s="14"/>
      <c r="E194" s="24" t="s">
        <v>32</v>
      </c>
      <c r="F194" s="14"/>
      <c r="G194" s="24" t="s">
        <v>33</v>
      </c>
      <c r="H194" s="1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D194" s="34"/>
      <c r="AE194" s="34"/>
      <c r="AF194" s="34"/>
      <c r="AH194" s="34"/>
      <c r="AI194" s="34"/>
      <c r="AJ194" s="34"/>
      <c r="AL194" s="34"/>
      <c r="AM194" s="34"/>
      <c r="AN194" s="3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</row>
    <row r="195" spans="1:175" x14ac:dyDescent="0.25">
      <c r="C195" s="50"/>
      <c r="I195"/>
      <c r="J195"/>
      <c r="K195"/>
      <c r="L195"/>
      <c r="M195"/>
      <c r="N195"/>
      <c r="O195"/>
      <c r="AH195"/>
      <c r="AI195"/>
      <c r="AL195"/>
      <c r="AM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</row>
    <row r="196" spans="1:175" x14ac:dyDescent="0.25">
      <c r="A196" s="37"/>
      <c r="B196" s="37"/>
      <c r="C196" s="49">
        <v>44197</v>
      </c>
      <c r="D196" s="37"/>
      <c r="E196" s="18" t="s">
        <v>41</v>
      </c>
      <c r="F196" s="37"/>
      <c r="G196" s="23">
        <f>SUM(G65:M65)</f>
        <v>1383645.18</v>
      </c>
      <c r="H196" s="37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</row>
    <row r="197" spans="1:175" ht="30" x14ac:dyDescent="0.25">
      <c r="C197" s="42" t="s">
        <v>49</v>
      </c>
      <c r="D197" s="14"/>
      <c r="E197" s="24" t="s">
        <v>32</v>
      </c>
      <c r="F197" s="14"/>
      <c r="G197" s="24" t="s">
        <v>33</v>
      </c>
      <c r="H197" s="1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D197" s="34"/>
      <c r="AE197" s="34"/>
      <c r="AF197" s="34"/>
      <c r="AH197" s="34"/>
      <c r="AI197" s="34"/>
      <c r="AJ197" s="34"/>
      <c r="AL197" s="34"/>
      <c r="AM197" s="34"/>
      <c r="AN197" s="34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</row>
    <row r="198" spans="1:175" x14ac:dyDescent="0.25">
      <c r="C198" s="50"/>
      <c r="I198"/>
      <c r="J198"/>
      <c r="K198"/>
      <c r="L198"/>
      <c r="M198"/>
      <c r="N198"/>
      <c r="O198"/>
      <c r="AH198"/>
      <c r="AI198"/>
      <c r="AL198"/>
      <c r="AM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</row>
    <row r="199" spans="1:175" x14ac:dyDescent="0.25">
      <c r="A199" s="37"/>
      <c r="B199" s="37"/>
      <c r="C199" s="49">
        <v>44166</v>
      </c>
      <c r="D199" s="37"/>
      <c r="E199" s="18" t="s">
        <v>41</v>
      </c>
      <c r="F199" s="37"/>
      <c r="G199" s="23">
        <f>SUM(G68:M68)</f>
        <v>1489050.2999999998</v>
      </c>
      <c r="H199" s="37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</row>
    <row r="200" spans="1:175" ht="30" x14ac:dyDescent="0.25">
      <c r="C200" s="42" t="s">
        <v>49</v>
      </c>
      <c r="D200" s="14"/>
      <c r="E200" s="24" t="s">
        <v>32</v>
      </c>
      <c r="F200" s="14"/>
      <c r="G200" s="24" t="s">
        <v>33</v>
      </c>
      <c r="H200" s="1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D200" s="34"/>
      <c r="AE200" s="34"/>
      <c r="AF200" s="34"/>
      <c r="AH200" s="34"/>
      <c r="AI200" s="34"/>
      <c r="AJ200" s="34"/>
      <c r="AL200" s="34"/>
      <c r="AM200" s="34"/>
      <c r="AN200" s="34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</row>
    <row r="201" spans="1:175" x14ac:dyDescent="0.25">
      <c r="C201" s="50"/>
      <c r="I201"/>
      <c r="J201"/>
      <c r="K201"/>
      <c r="L201"/>
      <c r="M201"/>
      <c r="N201"/>
      <c r="O201"/>
      <c r="AH201"/>
      <c r="AI201"/>
      <c r="AL201"/>
      <c r="AM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</row>
    <row r="202" spans="1:175" x14ac:dyDescent="0.25">
      <c r="A202" s="37"/>
      <c r="B202" s="37"/>
      <c r="C202" s="49">
        <v>44136</v>
      </c>
      <c r="D202" s="37"/>
      <c r="E202" s="18" t="s">
        <v>41</v>
      </c>
      <c r="F202" s="37"/>
      <c r="G202" s="23">
        <f>SUM(G71:M71)</f>
        <v>1302170</v>
      </c>
      <c r="H202" s="37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</row>
    <row r="203" spans="1:175" ht="30" x14ac:dyDescent="0.25">
      <c r="C203" s="42" t="s">
        <v>49</v>
      </c>
      <c r="D203" s="14"/>
      <c r="E203" s="24" t="s">
        <v>32</v>
      </c>
      <c r="F203" s="14"/>
      <c r="G203" s="24" t="s">
        <v>33</v>
      </c>
      <c r="H203" s="1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D203" s="34"/>
      <c r="AE203" s="34"/>
      <c r="AF203" s="34"/>
      <c r="AH203" s="34"/>
      <c r="AI203" s="34"/>
      <c r="AJ203" s="34"/>
      <c r="AL203" s="34"/>
      <c r="AM203" s="34"/>
      <c r="AN203" s="34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</row>
    <row r="204" spans="1:175" x14ac:dyDescent="0.25">
      <c r="C204" s="50"/>
      <c r="I204"/>
      <c r="J204"/>
      <c r="K204"/>
      <c r="L204"/>
      <c r="M204"/>
      <c r="N204"/>
      <c r="O204"/>
      <c r="AH204"/>
      <c r="AI204"/>
      <c r="AL204"/>
      <c r="AM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</row>
    <row r="205" spans="1:175" x14ac:dyDescent="0.25">
      <c r="A205" s="37"/>
      <c r="B205" s="37"/>
      <c r="C205" s="49">
        <v>44105</v>
      </c>
      <c r="D205" s="37"/>
      <c r="E205" s="18" t="s">
        <v>41</v>
      </c>
      <c r="F205" s="37"/>
      <c r="G205" s="23">
        <f>SUM(G74:M74)</f>
        <v>1236988.9100000001</v>
      </c>
      <c r="H205" s="37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</row>
    <row r="206" spans="1:175" ht="30" x14ac:dyDescent="0.25">
      <c r="C206" s="42" t="s">
        <v>49</v>
      </c>
      <c r="D206" s="14"/>
      <c r="E206" s="24" t="s">
        <v>32</v>
      </c>
      <c r="F206" s="14"/>
      <c r="G206" s="24" t="s">
        <v>33</v>
      </c>
      <c r="H206" s="1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D206" s="34"/>
      <c r="AE206" s="34"/>
      <c r="AF206" s="34"/>
      <c r="AH206" s="34"/>
      <c r="AI206" s="34"/>
      <c r="AJ206" s="34"/>
      <c r="AL206" s="34"/>
      <c r="AM206" s="34"/>
      <c r="AN206" s="34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</row>
    <row r="207" spans="1:175" x14ac:dyDescent="0.25">
      <c r="C207" s="50"/>
      <c r="I207"/>
      <c r="J207"/>
      <c r="K207"/>
      <c r="L207"/>
      <c r="M207"/>
      <c r="N207"/>
      <c r="O207"/>
      <c r="AH207"/>
      <c r="AI207"/>
      <c r="AL207"/>
      <c r="AM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</row>
    <row r="208" spans="1:175" x14ac:dyDescent="0.25">
      <c r="A208" s="37"/>
      <c r="B208" s="37"/>
      <c r="C208" s="49">
        <v>44075</v>
      </c>
      <c r="D208" s="37"/>
      <c r="E208" s="18" t="s">
        <v>41</v>
      </c>
      <c r="F208" s="37"/>
      <c r="G208" s="23">
        <f>SUM(G77:M77)</f>
        <v>1289846.04</v>
      </c>
      <c r="H208" s="37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</row>
    <row r="209" spans="1:175" ht="30" x14ac:dyDescent="0.25">
      <c r="C209" s="42" t="s">
        <v>49</v>
      </c>
      <c r="D209" s="14"/>
      <c r="E209" s="24" t="s">
        <v>32</v>
      </c>
      <c r="F209" s="14"/>
      <c r="G209" s="24" t="s">
        <v>33</v>
      </c>
      <c r="H209" s="1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D209" s="34"/>
      <c r="AE209" s="34"/>
      <c r="AF209" s="34"/>
      <c r="AH209" s="34"/>
      <c r="AI209" s="34"/>
      <c r="AJ209" s="34"/>
      <c r="AL209" s="34"/>
      <c r="AM209" s="34"/>
      <c r="AN209" s="34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</row>
    <row r="210" spans="1:175" x14ac:dyDescent="0.25">
      <c r="C210" s="50"/>
      <c r="I210"/>
      <c r="J210"/>
      <c r="K210"/>
      <c r="L210"/>
      <c r="M210"/>
      <c r="N210"/>
      <c r="O210"/>
      <c r="AH210"/>
      <c r="AI210"/>
      <c r="AL210"/>
      <c r="AM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</row>
    <row r="211" spans="1:175" x14ac:dyDescent="0.25">
      <c r="A211" s="37"/>
      <c r="B211" s="37"/>
      <c r="C211" s="49">
        <v>44044</v>
      </c>
      <c r="D211" s="37"/>
      <c r="E211" s="18" t="s">
        <v>41</v>
      </c>
      <c r="F211" s="37"/>
      <c r="G211" s="23">
        <f>SUM(G80:M80)</f>
        <v>1279085.22</v>
      </c>
      <c r="H211" s="37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</row>
    <row r="212" spans="1:175" ht="30" x14ac:dyDescent="0.25">
      <c r="C212" s="42" t="s">
        <v>49</v>
      </c>
      <c r="D212" s="14"/>
      <c r="E212" s="24" t="s">
        <v>32</v>
      </c>
      <c r="F212" s="14"/>
      <c r="G212" s="24" t="s">
        <v>33</v>
      </c>
      <c r="H212" s="1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D212" s="34"/>
      <c r="AE212" s="34"/>
      <c r="AF212" s="34"/>
      <c r="AH212" s="34"/>
      <c r="AI212" s="34"/>
      <c r="AJ212" s="34"/>
      <c r="AL212" s="34"/>
      <c r="AM212" s="34"/>
      <c r="AN212" s="34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</row>
    <row r="213" spans="1:175" x14ac:dyDescent="0.25">
      <c r="C213" s="50"/>
      <c r="I213"/>
      <c r="J213"/>
      <c r="K213"/>
      <c r="L213"/>
      <c r="M213"/>
      <c r="N213"/>
      <c r="O213"/>
      <c r="AH213"/>
      <c r="AI213"/>
      <c r="AL213"/>
      <c r="AM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</row>
    <row r="214" spans="1:175" x14ac:dyDescent="0.25">
      <c r="A214" s="37"/>
      <c r="B214" s="37"/>
      <c r="C214" s="49">
        <v>44013</v>
      </c>
      <c r="D214" s="37"/>
      <c r="E214" s="18" t="s">
        <v>41</v>
      </c>
      <c r="F214" s="37"/>
      <c r="G214" s="23">
        <f>SUM(G83:M83)</f>
        <v>1237429.0699999998</v>
      </c>
      <c r="H214" s="37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</row>
    <row r="215" spans="1:175" ht="30" x14ac:dyDescent="0.25">
      <c r="C215" s="42" t="s">
        <v>49</v>
      </c>
      <c r="D215" s="14"/>
      <c r="E215" s="24" t="s">
        <v>32</v>
      </c>
      <c r="F215" s="14"/>
      <c r="G215" s="24" t="s">
        <v>33</v>
      </c>
      <c r="H215" s="1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D215" s="34"/>
      <c r="AE215" s="34"/>
      <c r="AF215" s="34"/>
      <c r="AH215" s="34"/>
      <c r="AI215" s="34"/>
      <c r="AJ215" s="34"/>
      <c r="AL215" s="34"/>
      <c r="AM215" s="34"/>
      <c r="AN215" s="34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</row>
    <row r="216" spans="1:175" x14ac:dyDescent="0.25">
      <c r="C216" s="50"/>
      <c r="I216"/>
      <c r="J216"/>
      <c r="K216"/>
      <c r="L216"/>
      <c r="M216"/>
      <c r="N216"/>
      <c r="O216"/>
      <c r="AH216"/>
      <c r="AI216"/>
      <c r="AL216"/>
      <c r="AM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</row>
    <row r="217" spans="1:175" x14ac:dyDescent="0.25">
      <c r="A217" s="37"/>
      <c r="B217" s="37"/>
      <c r="C217" s="49">
        <v>43983</v>
      </c>
      <c r="D217" s="37"/>
      <c r="E217" s="18" t="s">
        <v>41</v>
      </c>
      <c r="F217" s="37"/>
      <c r="G217" s="23">
        <f>SUM(G86:M86)</f>
        <v>1223835</v>
      </c>
      <c r="H217" s="37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</row>
    <row r="218" spans="1:175" ht="30" x14ac:dyDescent="0.25">
      <c r="C218" s="42" t="s">
        <v>49</v>
      </c>
      <c r="D218" s="14"/>
      <c r="E218" s="24" t="s">
        <v>32</v>
      </c>
      <c r="F218" s="14"/>
      <c r="G218" s="24" t="s">
        <v>33</v>
      </c>
      <c r="H218" s="1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D218" s="34"/>
      <c r="AE218" s="34"/>
      <c r="AF218" s="34"/>
      <c r="AH218" s="34"/>
      <c r="AI218" s="34"/>
      <c r="AJ218" s="34"/>
      <c r="AL218" s="34"/>
      <c r="AM218" s="34"/>
      <c r="AN218" s="34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</row>
    <row r="219" spans="1:175" x14ac:dyDescent="0.25">
      <c r="C219" s="50"/>
      <c r="I219"/>
      <c r="J219"/>
      <c r="K219"/>
      <c r="L219"/>
      <c r="M219"/>
      <c r="N219"/>
      <c r="O219"/>
      <c r="AH219"/>
      <c r="AI219"/>
      <c r="AL219"/>
      <c r="AM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</row>
    <row r="220" spans="1:175" x14ac:dyDescent="0.25">
      <c r="A220" s="37"/>
      <c r="B220" s="37"/>
      <c r="C220" s="49">
        <v>43952</v>
      </c>
      <c r="D220" s="37"/>
      <c r="E220" s="18" t="s">
        <v>41</v>
      </c>
      <c r="F220" s="37"/>
      <c r="G220" s="23">
        <f>SUM(G89:M89)</f>
        <v>1202678.74</v>
      </c>
      <c r="H220" s="37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</row>
    <row r="221" spans="1:175" ht="30" x14ac:dyDescent="0.25">
      <c r="C221" s="42" t="s">
        <v>49</v>
      </c>
      <c r="D221" s="14"/>
      <c r="E221" s="24" t="s">
        <v>32</v>
      </c>
      <c r="F221" s="14"/>
      <c r="G221" s="24" t="s">
        <v>33</v>
      </c>
      <c r="H221" s="1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D221" s="34"/>
      <c r="AE221" s="34"/>
      <c r="AF221" s="34"/>
      <c r="AH221" s="34"/>
      <c r="AI221" s="34"/>
      <c r="AJ221" s="34"/>
      <c r="AL221" s="34"/>
      <c r="AM221" s="34"/>
      <c r="AN221" s="34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</row>
    <row r="222" spans="1:175" x14ac:dyDescent="0.25">
      <c r="C222" s="50"/>
      <c r="I222"/>
      <c r="J222"/>
      <c r="K222"/>
      <c r="L222"/>
      <c r="M222"/>
      <c r="N222"/>
      <c r="O222"/>
      <c r="AH222"/>
      <c r="AI222"/>
      <c r="AL222"/>
      <c r="AM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</row>
    <row r="223" spans="1:175" x14ac:dyDescent="0.25">
      <c r="A223" s="37"/>
      <c r="B223" s="37"/>
      <c r="C223" s="49">
        <v>43922</v>
      </c>
      <c r="D223" s="37"/>
      <c r="E223" s="18" t="s">
        <v>41</v>
      </c>
      <c r="F223" s="37"/>
      <c r="G223" s="23">
        <f>SUM(G92:M92)</f>
        <v>1187456.8400000001</v>
      </c>
      <c r="H223" s="37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</row>
    <row r="224" spans="1:175" ht="30" x14ac:dyDescent="0.25">
      <c r="C224" s="42" t="s">
        <v>49</v>
      </c>
      <c r="D224" s="14"/>
      <c r="E224" s="24" t="s">
        <v>32</v>
      </c>
      <c r="F224" s="14"/>
      <c r="G224" s="24" t="s">
        <v>33</v>
      </c>
      <c r="H224" s="1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D224" s="34"/>
      <c r="AE224" s="34"/>
      <c r="AF224" s="34"/>
      <c r="AH224" s="34"/>
      <c r="AI224" s="34"/>
      <c r="AJ224" s="34"/>
      <c r="AL224" s="34"/>
      <c r="AM224" s="34"/>
      <c r="AN224" s="3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</row>
    <row r="225" spans="3:175" x14ac:dyDescent="0.25">
      <c r="C225" s="50"/>
      <c r="I225"/>
      <c r="J225"/>
      <c r="K225"/>
      <c r="L225"/>
      <c r="M225"/>
      <c r="N225"/>
      <c r="O225"/>
      <c r="AH225"/>
      <c r="AI225"/>
      <c r="AL225"/>
      <c r="AM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</row>
    <row r="226" spans="3:175" x14ac:dyDescent="0.25">
      <c r="C226" s="49">
        <v>43891</v>
      </c>
      <c r="D226" s="14"/>
      <c r="E226" s="18" t="s">
        <v>41</v>
      </c>
      <c r="F226" s="14"/>
      <c r="G226" s="23">
        <f>SUM(G95:M95)</f>
        <v>1154467</v>
      </c>
      <c r="H226" s="14"/>
      <c r="I226" s="34"/>
      <c r="J226"/>
      <c r="K226"/>
      <c r="L226"/>
      <c r="M226"/>
      <c r="N226"/>
      <c r="O226"/>
      <c r="AH226"/>
      <c r="AI226"/>
      <c r="AL226"/>
      <c r="AM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</row>
    <row r="227" spans="3:175" ht="30" x14ac:dyDescent="0.25">
      <c r="C227" s="42" t="s">
        <v>49</v>
      </c>
      <c r="D227" s="14"/>
      <c r="E227" s="24" t="s">
        <v>32</v>
      </c>
      <c r="F227" s="14"/>
      <c r="G227" s="24" t="s">
        <v>33</v>
      </c>
      <c r="H227" s="14"/>
      <c r="I227" s="34"/>
      <c r="J227"/>
      <c r="K227"/>
      <c r="L227"/>
      <c r="M227"/>
      <c r="N227"/>
      <c r="O227"/>
      <c r="AH227"/>
      <c r="AI227"/>
      <c r="AL227"/>
      <c r="AM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</row>
    <row r="228" spans="3:175" x14ac:dyDescent="0.25">
      <c r="D228" s="14"/>
      <c r="E228" s="14"/>
      <c r="F228" s="14"/>
      <c r="G228" s="14"/>
      <c r="H228" s="14"/>
      <c r="I228" s="34"/>
      <c r="J228"/>
      <c r="K228"/>
      <c r="L228"/>
      <c r="M228"/>
      <c r="N228"/>
      <c r="O228"/>
      <c r="AH228"/>
      <c r="AI228"/>
      <c r="AL228"/>
      <c r="AM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</row>
    <row r="229" spans="3:175" x14ac:dyDescent="0.25">
      <c r="C229" s="49">
        <v>43862</v>
      </c>
      <c r="D229" s="14"/>
      <c r="E229" s="18" t="s">
        <v>41</v>
      </c>
      <c r="F229" s="14"/>
      <c r="G229" s="23">
        <f>SUM(G98:M98)</f>
        <v>1088531</v>
      </c>
      <c r="H229" s="14"/>
      <c r="I229" s="34"/>
      <c r="J229"/>
      <c r="K229"/>
      <c r="L229"/>
      <c r="M229"/>
      <c r="N229"/>
      <c r="O229"/>
      <c r="AH229"/>
      <c r="AI229"/>
      <c r="AL229"/>
      <c r="AM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</row>
    <row r="230" spans="3:175" ht="30" x14ac:dyDescent="0.25">
      <c r="C230" s="42" t="s">
        <v>49</v>
      </c>
      <c r="D230" s="14"/>
      <c r="E230" s="24" t="s">
        <v>32</v>
      </c>
      <c r="F230" s="14"/>
      <c r="G230" s="24" t="s">
        <v>33</v>
      </c>
      <c r="H230" s="14"/>
      <c r="I230" s="34"/>
      <c r="J230"/>
      <c r="K230"/>
      <c r="L230"/>
      <c r="M230"/>
      <c r="N230"/>
      <c r="O230"/>
      <c r="AH230"/>
      <c r="AI230"/>
      <c r="AL230"/>
      <c r="AM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</row>
    <row r="231" spans="3:175" x14ac:dyDescent="0.25">
      <c r="C231" s="50"/>
      <c r="D231" s="14"/>
      <c r="E231" s="14"/>
      <c r="F231" s="14"/>
      <c r="G231" s="14"/>
      <c r="H231" s="14"/>
      <c r="I231" s="34"/>
      <c r="J231"/>
      <c r="K231"/>
      <c r="L231"/>
      <c r="M231"/>
      <c r="N231"/>
      <c r="O231"/>
      <c r="AH231"/>
      <c r="AI231"/>
      <c r="AL231"/>
      <c r="AM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</row>
    <row r="232" spans="3:175" x14ac:dyDescent="0.25">
      <c r="C232" s="49">
        <v>43831</v>
      </c>
      <c r="D232" s="14"/>
      <c r="E232" s="18" t="s">
        <v>41</v>
      </c>
      <c r="F232" s="14"/>
      <c r="G232" s="23">
        <f>SUM(G101:M101)</f>
        <v>1061577</v>
      </c>
      <c r="H232" s="14"/>
      <c r="I232" s="34"/>
      <c r="J232"/>
      <c r="K232"/>
      <c r="L232"/>
      <c r="M232"/>
      <c r="N232"/>
      <c r="O232"/>
      <c r="AH232"/>
      <c r="AI232"/>
      <c r="AL232"/>
      <c r="AM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</row>
    <row r="233" spans="3:175" ht="30" x14ac:dyDescent="0.25">
      <c r="C233" s="42" t="s">
        <v>49</v>
      </c>
      <c r="D233" s="14"/>
      <c r="E233" s="24" t="s">
        <v>32</v>
      </c>
      <c r="F233" s="14"/>
      <c r="G233" s="24" t="s">
        <v>33</v>
      </c>
      <c r="H233" s="14"/>
      <c r="I233" s="34"/>
      <c r="J233"/>
      <c r="K233"/>
      <c r="L233"/>
      <c r="M233"/>
      <c r="N233"/>
      <c r="O233"/>
      <c r="AH233"/>
      <c r="AI233"/>
      <c r="AL233"/>
      <c r="AM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</row>
    <row r="234" spans="3:175" x14ac:dyDescent="0.25">
      <c r="C234" s="50"/>
      <c r="D234" s="14"/>
      <c r="E234" s="14"/>
      <c r="F234" s="14"/>
      <c r="G234" s="14"/>
      <c r="H234" s="14"/>
      <c r="I234" s="34"/>
      <c r="J234"/>
      <c r="K234"/>
      <c r="L234"/>
      <c r="M234"/>
      <c r="N234"/>
      <c r="O234"/>
      <c r="AH234"/>
      <c r="AI234"/>
      <c r="AL234"/>
      <c r="AM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</row>
    <row r="235" spans="3:175" x14ac:dyDescent="0.25">
      <c r="C235" s="49">
        <v>43800</v>
      </c>
      <c r="D235" s="14"/>
      <c r="E235" s="18" t="s">
        <v>41</v>
      </c>
      <c r="F235" s="14"/>
      <c r="G235" s="23">
        <f>SUM(G104:M104)</f>
        <v>1071130.23</v>
      </c>
      <c r="H235" s="14"/>
      <c r="I235" s="34"/>
      <c r="J235"/>
      <c r="K235"/>
      <c r="L235"/>
      <c r="M235"/>
      <c r="N235"/>
      <c r="O235"/>
      <c r="AH235"/>
      <c r="AI235"/>
      <c r="AL235"/>
      <c r="AM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</row>
    <row r="236" spans="3:175" ht="30" x14ac:dyDescent="0.25">
      <c r="C236" s="42" t="s">
        <v>49</v>
      </c>
      <c r="D236" s="14"/>
      <c r="E236" s="24" t="s">
        <v>32</v>
      </c>
      <c r="F236" s="14"/>
      <c r="G236" s="24" t="s">
        <v>33</v>
      </c>
      <c r="H236" s="14"/>
      <c r="I236" s="34"/>
      <c r="J236"/>
      <c r="K236"/>
      <c r="L236"/>
      <c r="M236"/>
      <c r="N236"/>
      <c r="O236"/>
      <c r="AH236"/>
      <c r="AI236"/>
      <c r="AL236"/>
      <c r="AM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</row>
    <row r="237" spans="3:175" x14ac:dyDescent="0.25">
      <c r="C237" s="50"/>
      <c r="D237" s="14"/>
      <c r="E237" s="14"/>
      <c r="F237" s="14"/>
      <c r="G237" s="14"/>
      <c r="H237" s="14"/>
      <c r="I237" s="34"/>
      <c r="J237"/>
      <c r="K237"/>
      <c r="L237"/>
      <c r="M237"/>
      <c r="N237"/>
      <c r="O237"/>
      <c r="AH237"/>
      <c r="AI237"/>
      <c r="AL237"/>
      <c r="AM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</row>
    <row r="238" spans="3:175" x14ac:dyDescent="0.25">
      <c r="C238" s="49">
        <v>43770</v>
      </c>
      <c r="D238" s="14"/>
      <c r="E238" s="18" t="s">
        <v>41</v>
      </c>
      <c r="F238" s="14"/>
      <c r="G238" s="23">
        <f>SUM(G107:M107)</f>
        <v>1077000</v>
      </c>
      <c r="H238" s="14"/>
      <c r="I238" s="34"/>
      <c r="J238"/>
      <c r="K238"/>
      <c r="L238"/>
      <c r="M238"/>
      <c r="N238"/>
      <c r="O238"/>
      <c r="AH238"/>
      <c r="AI238"/>
      <c r="AL238"/>
      <c r="AM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</row>
    <row r="239" spans="3:175" ht="30" x14ac:dyDescent="0.25">
      <c r="C239" s="42" t="s">
        <v>49</v>
      </c>
      <c r="D239" s="14"/>
      <c r="E239" s="24" t="s">
        <v>32</v>
      </c>
      <c r="F239" s="14"/>
      <c r="G239" s="24" t="s">
        <v>33</v>
      </c>
      <c r="H239" s="14"/>
      <c r="I239" s="34"/>
      <c r="J239"/>
      <c r="K239"/>
      <c r="L239"/>
      <c r="M239"/>
      <c r="N239"/>
      <c r="O239"/>
      <c r="AH239"/>
      <c r="AI239"/>
      <c r="AL239"/>
      <c r="AM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</row>
    <row r="240" spans="3:175" x14ac:dyDescent="0.25">
      <c r="C240" s="50"/>
      <c r="D240" s="14"/>
      <c r="E240" s="14"/>
      <c r="F240" s="14"/>
      <c r="G240" s="14"/>
      <c r="H240" s="14"/>
      <c r="I240" s="34"/>
      <c r="J240"/>
      <c r="K240"/>
      <c r="L240"/>
      <c r="M240"/>
      <c r="N240"/>
      <c r="O240"/>
      <c r="AH240"/>
      <c r="AI240"/>
      <c r="AL240"/>
      <c r="AM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</row>
    <row r="241" spans="3:175" x14ac:dyDescent="0.25">
      <c r="C241" s="49">
        <v>43739</v>
      </c>
      <c r="D241" s="14"/>
      <c r="E241" s="18" t="s">
        <v>41</v>
      </c>
      <c r="F241" s="14"/>
      <c r="G241" s="23">
        <f>SUM(G110:M110)</f>
        <v>1363450.22</v>
      </c>
      <c r="H241" s="14"/>
      <c r="I241" s="34"/>
      <c r="J241"/>
      <c r="K241"/>
      <c r="L241"/>
      <c r="M241"/>
      <c r="N241"/>
      <c r="O241"/>
      <c r="AH241"/>
      <c r="AI241"/>
      <c r="AL241"/>
      <c r="AM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</row>
    <row r="242" spans="3:175" ht="30" x14ac:dyDescent="0.25">
      <c r="C242" s="42" t="s">
        <v>49</v>
      </c>
      <c r="D242" s="14"/>
      <c r="E242" s="24" t="s">
        <v>32</v>
      </c>
      <c r="F242" s="14"/>
      <c r="G242" s="24" t="s">
        <v>33</v>
      </c>
      <c r="H242" s="14"/>
      <c r="I242" s="34"/>
      <c r="J242"/>
      <c r="K242"/>
      <c r="L242"/>
      <c r="M242"/>
      <c r="N242"/>
      <c r="O242"/>
      <c r="AH242"/>
      <c r="AI242"/>
      <c r="AL242"/>
      <c r="AM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</row>
    <row r="243" spans="3:175" x14ac:dyDescent="0.25">
      <c r="C243" s="50"/>
      <c r="D243" s="14"/>
      <c r="E243" s="14"/>
      <c r="F243" s="14"/>
      <c r="G243" s="14"/>
      <c r="H243" s="14"/>
      <c r="I243" s="34"/>
      <c r="J243"/>
      <c r="K243"/>
      <c r="L243"/>
      <c r="M243"/>
      <c r="N243"/>
      <c r="O243"/>
      <c r="AH243"/>
      <c r="AI243"/>
      <c r="AL243"/>
      <c r="AM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</row>
    <row r="244" spans="3:175" x14ac:dyDescent="0.25">
      <c r="C244" s="49">
        <v>43709</v>
      </c>
      <c r="D244" s="14"/>
      <c r="E244" s="18" t="s">
        <v>41</v>
      </c>
      <c r="F244" s="14"/>
      <c r="G244" s="23">
        <f>SUM(G113:M113)</f>
        <v>1154137.78</v>
      </c>
      <c r="H244" s="14"/>
      <c r="I244" s="34"/>
      <c r="J244"/>
      <c r="K244"/>
      <c r="L244"/>
      <c r="M244"/>
      <c r="N244"/>
      <c r="O244"/>
      <c r="AH244"/>
      <c r="AI244"/>
      <c r="AL244"/>
      <c r="AM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</row>
    <row r="245" spans="3:175" ht="30" x14ac:dyDescent="0.25">
      <c r="C245" s="42" t="s">
        <v>49</v>
      </c>
      <c r="D245" s="14"/>
      <c r="E245" s="24" t="s">
        <v>32</v>
      </c>
      <c r="F245" s="14"/>
      <c r="G245" s="24" t="s">
        <v>33</v>
      </c>
      <c r="H245" s="14"/>
      <c r="I245" s="34"/>
      <c r="J245"/>
      <c r="K245"/>
      <c r="L245"/>
      <c r="M245"/>
      <c r="N245"/>
      <c r="O245"/>
      <c r="AH245"/>
      <c r="AI245"/>
      <c r="AL245"/>
      <c r="AM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</row>
    <row r="246" spans="3:175" x14ac:dyDescent="0.25">
      <c r="C246" s="50"/>
      <c r="D246" s="14"/>
      <c r="E246" s="14"/>
      <c r="F246" s="14"/>
      <c r="G246" s="14"/>
      <c r="H246" s="14"/>
      <c r="I246" s="34"/>
      <c r="J246"/>
      <c r="K246"/>
      <c r="L246"/>
      <c r="M246"/>
      <c r="N246"/>
      <c r="O246"/>
      <c r="AH246"/>
      <c r="AI246"/>
      <c r="AL246"/>
      <c r="AM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</row>
    <row r="247" spans="3:175" x14ac:dyDescent="0.25">
      <c r="C247" s="49">
        <v>43678</v>
      </c>
      <c r="D247" s="14"/>
      <c r="E247" s="18" t="s">
        <v>41</v>
      </c>
      <c r="F247" s="14"/>
      <c r="G247" s="23">
        <f>SUM(G116:M116)</f>
        <v>1026816.3899999999</v>
      </c>
      <c r="H247" s="14"/>
      <c r="I247" s="34"/>
      <c r="J247"/>
      <c r="K247"/>
      <c r="L247"/>
      <c r="M247"/>
      <c r="N247"/>
      <c r="O247"/>
      <c r="AH247"/>
      <c r="AI247"/>
      <c r="AL247"/>
      <c r="AM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</row>
    <row r="248" spans="3:175" ht="30" x14ac:dyDescent="0.25">
      <c r="C248" s="42" t="s">
        <v>49</v>
      </c>
      <c r="D248" s="14"/>
      <c r="E248" s="24" t="s">
        <v>32</v>
      </c>
      <c r="F248" s="14"/>
      <c r="G248" s="24" t="s">
        <v>33</v>
      </c>
      <c r="H248" s="14"/>
      <c r="I248" s="34"/>
      <c r="J248"/>
      <c r="K248"/>
      <c r="L248"/>
      <c r="M248"/>
      <c r="N248"/>
      <c r="O248"/>
      <c r="AH248"/>
      <c r="AI248"/>
      <c r="AL248"/>
      <c r="AM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</row>
    <row r="249" spans="3:175" x14ac:dyDescent="0.25">
      <c r="C249" s="50"/>
      <c r="D249" s="14"/>
      <c r="E249" s="14"/>
      <c r="F249" s="14"/>
      <c r="G249" s="14"/>
      <c r="H249" s="14"/>
      <c r="I249" s="34"/>
      <c r="J249"/>
      <c r="K249"/>
      <c r="L249"/>
      <c r="M249"/>
      <c r="N249"/>
      <c r="O249"/>
      <c r="AH249"/>
      <c r="AI249"/>
      <c r="AL249"/>
      <c r="AM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</row>
    <row r="250" spans="3:175" x14ac:dyDescent="0.25">
      <c r="C250" s="49">
        <v>43647</v>
      </c>
      <c r="D250" s="14"/>
      <c r="E250" s="18" t="s">
        <v>41</v>
      </c>
      <c r="F250" s="14"/>
      <c r="G250" s="23">
        <f>SUM(G119:M119)</f>
        <v>998333.7699999999</v>
      </c>
      <c r="H250" s="14"/>
      <c r="I250" s="34"/>
      <c r="J250"/>
      <c r="K250"/>
      <c r="L250"/>
      <c r="M250"/>
      <c r="N250"/>
      <c r="O250"/>
      <c r="AH250"/>
      <c r="AI250"/>
      <c r="AL250"/>
      <c r="AM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</row>
    <row r="251" spans="3:175" ht="30" x14ac:dyDescent="0.25">
      <c r="C251" s="42" t="s">
        <v>49</v>
      </c>
      <c r="D251" s="14"/>
      <c r="E251" s="24" t="s">
        <v>32</v>
      </c>
      <c r="F251" s="14"/>
      <c r="G251" s="24" t="s">
        <v>33</v>
      </c>
      <c r="H251" s="14"/>
      <c r="I251" s="34"/>
      <c r="J251"/>
      <c r="K251"/>
      <c r="L251"/>
      <c r="M251"/>
      <c r="N251"/>
      <c r="O251"/>
      <c r="AH251"/>
      <c r="AI251"/>
      <c r="AL251"/>
      <c r="AM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</row>
    <row r="252" spans="3:175" x14ac:dyDescent="0.25">
      <c r="C252" s="50"/>
      <c r="D252" s="14"/>
      <c r="E252" s="14"/>
      <c r="F252" s="14"/>
      <c r="G252" s="14"/>
      <c r="H252" s="14"/>
      <c r="I252" s="34"/>
      <c r="J252"/>
      <c r="K252"/>
      <c r="L252"/>
      <c r="M252"/>
      <c r="N252"/>
      <c r="O252"/>
      <c r="AH252"/>
      <c r="AI252"/>
      <c r="AL252"/>
      <c r="AM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</row>
    <row r="253" spans="3:175" x14ac:dyDescent="0.25">
      <c r="C253" s="49">
        <v>43617</v>
      </c>
      <c r="D253" s="14"/>
      <c r="E253" s="18" t="s">
        <v>41</v>
      </c>
      <c r="F253" s="14"/>
      <c r="G253" s="23">
        <f>SUM(G122:M122)</f>
        <v>971091</v>
      </c>
      <c r="H253" s="14"/>
      <c r="I253" s="34"/>
      <c r="J253"/>
      <c r="K253"/>
      <c r="L253"/>
      <c r="M253"/>
      <c r="N253"/>
      <c r="O253"/>
      <c r="AH253"/>
      <c r="AI253"/>
      <c r="AL253"/>
      <c r="AM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</row>
    <row r="254" spans="3:175" ht="30" x14ac:dyDescent="0.25">
      <c r="C254" s="42" t="s">
        <v>49</v>
      </c>
      <c r="D254" s="14"/>
      <c r="E254" s="24" t="s">
        <v>32</v>
      </c>
      <c r="F254" s="14"/>
      <c r="G254" s="24" t="s">
        <v>33</v>
      </c>
      <c r="H254" s="14"/>
      <c r="I254" s="34"/>
      <c r="J254"/>
      <c r="K254"/>
      <c r="L254"/>
      <c r="M254"/>
      <c r="N254"/>
      <c r="O254"/>
      <c r="AH254"/>
      <c r="AI254"/>
      <c r="AL254"/>
      <c r="AM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</row>
    <row r="255" spans="3:175" x14ac:dyDescent="0.25">
      <c r="C255" s="50"/>
      <c r="D255" s="14"/>
      <c r="E255" s="14"/>
      <c r="F255" s="14"/>
      <c r="G255" s="14"/>
      <c r="H255" s="14"/>
      <c r="I255" s="34"/>
      <c r="J255"/>
      <c r="K255"/>
      <c r="L255"/>
      <c r="M255"/>
      <c r="N255"/>
      <c r="O255"/>
      <c r="AH255"/>
      <c r="AI255"/>
      <c r="AL255"/>
      <c r="AM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</row>
    <row r="256" spans="3:175" x14ac:dyDescent="0.25">
      <c r="C256" s="49">
        <v>43586</v>
      </c>
      <c r="D256" s="14"/>
      <c r="E256" s="18" t="s">
        <v>41</v>
      </c>
      <c r="F256" s="14"/>
      <c r="G256" s="23">
        <f>SUM(G125:M125)</f>
        <v>917701.91</v>
      </c>
      <c r="H256" s="14"/>
      <c r="I256" s="34"/>
      <c r="J256"/>
      <c r="K256"/>
      <c r="L256"/>
      <c r="M256"/>
      <c r="N256"/>
      <c r="O256"/>
      <c r="AH256"/>
      <c r="AI256"/>
      <c r="AL256"/>
      <c r="AM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</row>
    <row r="257" spans="1:175" ht="30" x14ac:dyDescent="0.25">
      <c r="C257" s="42" t="s">
        <v>49</v>
      </c>
      <c r="D257" s="14"/>
      <c r="E257" s="24" t="s">
        <v>32</v>
      </c>
      <c r="F257" s="14"/>
      <c r="G257" s="24" t="s">
        <v>33</v>
      </c>
      <c r="H257" s="14"/>
      <c r="I257" s="34"/>
      <c r="J257"/>
      <c r="K257"/>
      <c r="L257"/>
      <c r="M257"/>
      <c r="N257"/>
      <c r="O257"/>
      <c r="AH257"/>
      <c r="AI257"/>
      <c r="AL257"/>
      <c r="AM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</row>
    <row r="258" spans="1:175" x14ac:dyDescent="0.25">
      <c r="C258" s="50"/>
      <c r="I258"/>
      <c r="J258"/>
      <c r="K258"/>
      <c r="L258"/>
      <c r="M258"/>
      <c r="N258"/>
      <c r="O258"/>
      <c r="AH258"/>
      <c r="AI258"/>
      <c r="AL258"/>
      <c r="AM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</row>
    <row r="259" spans="1:175" x14ac:dyDescent="0.25">
      <c r="C259" s="49">
        <v>43556</v>
      </c>
      <c r="D259" s="14"/>
      <c r="E259" s="18" t="s">
        <v>41</v>
      </c>
      <c r="F259" s="14"/>
      <c r="G259" s="23">
        <f>SUM(G128:M128)</f>
        <v>1031427</v>
      </c>
      <c r="H259" s="14"/>
      <c r="I259" s="34"/>
      <c r="J259"/>
      <c r="K259"/>
      <c r="L259"/>
      <c r="M259"/>
      <c r="N259"/>
      <c r="O259"/>
      <c r="AH259"/>
      <c r="AI259"/>
      <c r="AL259"/>
      <c r="AM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</row>
    <row r="260" spans="1:175" ht="30" x14ac:dyDescent="0.25">
      <c r="C260" s="42" t="s">
        <v>49</v>
      </c>
      <c r="D260" s="14"/>
      <c r="E260" s="24" t="s">
        <v>32</v>
      </c>
      <c r="F260" s="14"/>
      <c r="G260" s="24" t="s">
        <v>33</v>
      </c>
      <c r="H260" s="14"/>
      <c r="I260" s="34"/>
      <c r="J260"/>
      <c r="K260"/>
      <c r="L260"/>
      <c r="M260"/>
      <c r="N260"/>
      <c r="O260"/>
      <c r="AH260"/>
      <c r="AI260"/>
      <c r="AL260"/>
      <c r="AM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</row>
    <row r="261" spans="1:175" x14ac:dyDescent="0.25">
      <c r="C261" s="50"/>
      <c r="D261" s="14"/>
      <c r="E261" s="14"/>
      <c r="F261" s="14"/>
      <c r="G261" s="14"/>
      <c r="H261" s="14"/>
      <c r="I261" s="34"/>
      <c r="J261"/>
      <c r="K261"/>
      <c r="L261"/>
      <c r="M261"/>
      <c r="N261"/>
      <c r="O261"/>
      <c r="AH261"/>
      <c r="AI261"/>
      <c r="AL261"/>
      <c r="AM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</row>
    <row r="262" spans="1:175" x14ac:dyDescent="0.25">
      <c r="C262" s="49">
        <v>43525</v>
      </c>
      <c r="D262" s="14"/>
      <c r="E262" s="18" t="s">
        <v>41</v>
      </c>
      <c r="F262" s="14"/>
      <c r="G262" s="23">
        <f>SUM(G131:M131)</f>
        <v>1121546</v>
      </c>
      <c r="H262" s="14"/>
      <c r="I262" s="34"/>
      <c r="J262"/>
      <c r="K262"/>
      <c r="L262"/>
      <c r="M262"/>
      <c r="N262"/>
      <c r="O262"/>
      <c r="AH262"/>
      <c r="AI262"/>
      <c r="AL262"/>
      <c r="AM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</row>
    <row r="263" spans="1:175" ht="30" x14ac:dyDescent="0.25">
      <c r="C263" s="42" t="s">
        <v>49</v>
      </c>
      <c r="D263" s="14"/>
      <c r="E263" s="24" t="s">
        <v>32</v>
      </c>
      <c r="F263" s="14"/>
      <c r="G263" s="24" t="s">
        <v>33</v>
      </c>
      <c r="H263" s="14"/>
      <c r="I263" s="34"/>
      <c r="J263"/>
      <c r="K263"/>
      <c r="L263"/>
      <c r="M263"/>
      <c r="N263"/>
      <c r="O263"/>
      <c r="AH263"/>
      <c r="AI263"/>
      <c r="AL263"/>
      <c r="AM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</row>
    <row r="264" spans="1:175" x14ac:dyDescent="0.25">
      <c r="C264" s="42"/>
      <c r="D264" s="14"/>
      <c r="E264" s="14"/>
      <c r="F264" s="14"/>
      <c r="G264" s="14"/>
      <c r="H264" s="14"/>
      <c r="I264" s="34"/>
      <c r="J264"/>
      <c r="K264"/>
      <c r="L264"/>
      <c r="M264"/>
      <c r="N264"/>
      <c r="O264"/>
      <c r="AH264"/>
      <c r="AI264"/>
      <c r="AL264"/>
      <c r="AM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</row>
    <row r="265" spans="1:175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/>
      <c r="K265"/>
      <c r="L265"/>
      <c r="M265"/>
      <c r="N265"/>
      <c r="O265"/>
      <c r="AH265"/>
      <c r="AI265"/>
      <c r="AL265"/>
      <c r="AM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</row>
    <row r="266" spans="1:175" ht="18.75" x14ac:dyDescent="0.3">
      <c r="A266" s="28"/>
      <c r="B266" s="36" t="s">
        <v>34</v>
      </c>
      <c r="C266" s="28"/>
      <c r="D266" s="28"/>
      <c r="E266" s="28"/>
      <c r="F266" s="28"/>
      <c r="G266" s="28"/>
      <c r="H266" s="28"/>
      <c r="I266" s="28"/>
      <c r="J266"/>
      <c r="K266"/>
      <c r="L266"/>
      <c r="M266"/>
      <c r="N266"/>
      <c r="O266"/>
      <c r="AH266"/>
      <c r="AI266"/>
      <c r="AL266"/>
      <c r="AM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</row>
    <row r="267" spans="1:175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/>
      <c r="K267"/>
      <c r="L267"/>
      <c r="M267"/>
      <c r="N267"/>
      <c r="O267"/>
      <c r="AH267"/>
      <c r="AI267"/>
      <c r="AL267"/>
      <c r="AM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</row>
    <row r="268" spans="1:175" x14ac:dyDescent="0.25">
      <c r="A268" s="28"/>
      <c r="B268" s="28"/>
      <c r="C268" s="28" t="s">
        <v>35</v>
      </c>
      <c r="D268" s="28"/>
      <c r="E268" s="28"/>
      <c r="F268" s="28"/>
      <c r="G268" s="28"/>
      <c r="H268" s="28"/>
      <c r="I268" s="28" t="s">
        <v>43</v>
      </c>
      <c r="J268"/>
      <c r="K268"/>
      <c r="L268"/>
      <c r="M268"/>
      <c r="N268"/>
      <c r="O268"/>
      <c r="AH268"/>
      <c r="AI268"/>
      <c r="AL268"/>
      <c r="AM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</row>
    <row r="269" spans="1:175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/>
      <c r="K269"/>
      <c r="L269"/>
      <c r="M269"/>
      <c r="N269"/>
      <c r="O269"/>
      <c r="AH269"/>
      <c r="AI269"/>
      <c r="AL269"/>
      <c r="AM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</row>
    <row r="270" spans="1:175" x14ac:dyDescent="0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</row>
    <row r="271" spans="1:175" x14ac:dyDescent="0.25">
      <c r="C271" s="22" t="s">
        <v>13</v>
      </c>
      <c r="D271" s="14"/>
      <c r="E271" s="23">
        <v>2517051.4500000002</v>
      </c>
      <c r="F271" s="14"/>
      <c r="G271" s="22" t="s">
        <v>59</v>
      </c>
      <c r="H271" s="14"/>
      <c r="I271" s="23">
        <v>1501500.7999999998</v>
      </c>
      <c r="J271" s="14"/>
      <c r="K271" s="22" t="s">
        <v>58</v>
      </c>
      <c r="L271" s="14"/>
      <c r="M271" s="23">
        <v>2030642.8599999996</v>
      </c>
      <c r="N271" s="14"/>
      <c r="O271" s="22" t="s">
        <v>57</v>
      </c>
      <c r="P271" s="14"/>
      <c r="Q271" s="23">
        <v>1679935.21</v>
      </c>
      <c r="R271" s="14"/>
      <c r="S271" s="22" t="s">
        <v>56</v>
      </c>
      <c r="T271" s="14"/>
      <c r="U271" s="23">
        <v>1411255.37</v>
      </c>
      <c r="V271" s="14"/>
      <c r="W271" s="22" t="s">
        <v>9</v>
      </c>
      <c r="X271" s="14"/>
      <c r="Y271" s="23">
        <v>2143179.79</v>
      </c>
      <c r="Z271" s="14"/>
      <c r="AA271" s="22" t="s">
        <v>8</v>
      </c>
      <c r="AB271" s="14"/>
      <c r="AC271" s="23">
        <v>1114576.4400000002</v>
      </c>
      <c r="AD271" s="14"/>
      <c r="AE271" s="22" t="s">
        <v>48</v>
      </c>
      <c r="AF271" s="14"/>
      <c r="AG271" s="23">
        <v>1730543</v>
      </c>
      <c r="AH271" s="14"/>
      <c r="AI271" s="22" t="s">
        <v>47</v>
      </c>
      <c r="AJ271" s="14"/>
      <c r="AK271" s="23">
        <v>1868503</v>
      </c>
      <c r="AL271" s="14"/>
      <c r="AM271" s="22" t="s">
        <v>46</v>
      </c>
      <c r="AN271" s="14"/>
      <c r="AO271" s="23">
        <v>1551965.3200000003</v>
      </c>
      <c r="AP271" s="14"/>
      <c r="AQ271" s="22" t="s">
        <v>45</v>
      </c>
      <c r="AR271" s="14"/>
      <c r="AS271" s="23">
        <v>1921615.9099999997</v>
      </c>
      <c r="AT271" s="14"/>
      <c r="AU271" s="22" t="s">
        <v>44</v>
      </c>
      <c r="AV271" s="14"/>
      <c r="AW271" s="23">
        <v>1891974.38</v>
      </c>
      <c r="AX271" s="14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</row>
    <row r="272" spans="1:175" ht="19.5" customHeight="1" x14ac:dyDescent="0.25">
      <c r="C272" s="44">
        <v>2022</v>
      </c>
      <c r="D272" s="14"/>
      <c r="E272" s="24" t="s">
        <v>36</v>
      </c>
      <c r="F272" s="14"/>
      <c r="G272" s="44">
        <v>2022</v>
      </c>
      <c r="H272" s="14"/>
      <c r="I272" s="24" t="s">
        <v>36</v>
      </c>
      <c r="J272" s="14"/>
      <c r="K272" s="44">
        <v>2022</v>
      </c>
      <c r="L272" s="14"/>
      <c r="M272" s="24" t="s">
        <v>36</v>
      </c>
      <c r="N272" s="14"/>
      <c r="O272" s="44">
        <v>2022</v>
      </c>
      <c r="P272" s="14"/>
      <c r="Q272" s="24" t="s">
        <v>36</v>
      </c>
      <c r="R272" s="14"/>
      <c r="S272" s="44">
        <v>2022</v>
      </c>
      <c r="T272" s="14"/>
      <c r="U272" s="24" t="s">
        <v>36</v>
      </c>
      <c r="V272" s="14"/>
      <c r="W272" s="44">
        <v>2022</v>
      </c>
      <c r="X272" s="14"/>
      <c r="Y272" s="24" t="s">
        <v>36</v>
      </c>
      <c r="Z272" s="14"/>
      <c r="AA272" s="44">
        <v>2022</v>
      </c>
      <c r="AB272" s="14"/>
      <c r="AC272" s="24" t="s">
        <v>36</v>
      </c>
      <c r="AD272" s="14"/>
      <c r="AE272" s="44">
        <v>2022</v>
      </c>
      <c r="AF272" s="14"/>
      <c r="AG272" s="24" t="s">
        <v>36</v>
      </c>
      <c r="AH272" s="14"/>
      <c r="AI272" s="44">
        <v>2021</v>
      </c>
      <c r="AJ272" s="14"/>
      <c r="AK272" s="24" t="s">
        <v>36</v>
      </c>
      <c r="AL272" s="14"/>
      <c r="AM272" s="44">
        <v>2021</v>
      </c>
      <c r="AN272" s="14"/>
      <c r="AO272" s="24" t="s">
        <v>36</v>
      </c>
      <c r="AP272" s="14"/>
      <c r="AQ272" s="44">
        <v>2021</v>
      </c>
      <c r="AR272" s="14"/>
      <c r="AS272" s="24" t="s">
        <v>36</v>
      </c>
      <c r="AT272" s="14"/>
      <c r="AU272" s="44">
        <v>2021</v>
      </c>
      <c r="AV272" s="14"/>
      <c r="AW272" s="24" t="s">
        <v>36</v>
      </c>
      <c r="AX272" s="14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</row>
    <row r="273" spans="1:156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</row>
    <row r="274" spans="1:156" x14ac:dyDescent="0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</row>
    <row r="275" spans="1:156" x14ac:dyDescent="0.25">
      <c r="C275" s="22" t="s">
        <v>13</v>
      </c>
      <c r="D275" s="14"/>
      <c r="E275" s="23">
        <v>2030173.43</v>
      </c>
      <c r="F275" s="14"/>
      <c r="G275" s="22" t="s">
        <v>12</v>
      </c>
      <c r="H275" s="14"/>
      <c r="I275" s="23">
        <v>1941962.1</v>
      </c>
      <c r="J275" s="14"/>
      <c r="K275" s="22" t="s">
        <v>11</v>
      </c>
      <c r="L275" s="14"/>
      <c r="M275" s="23">
        <v>2018559.55</v>
      </c>
      <c r="N275" s="14"/>
      <c r="O275" s="22" t="s">
        <v>57</v>
      </c>
      <c r="P275" s="14"/>
      <c r="Q275" s="23">
        <v>1591540.9700000002</v>
      </c>
      <c r="R275" s="14"/>
      <c r="S275" s="22" t="s">
        <v>56</v>
      </c>
      <c r="T275" s="14"/>
      <c r="U275" s="23">
        <v>1666467.5400000003</v>
      </c>
      <c r="V275" s="14"/>
      <c r="W275" s="22" t="s">
        <v>9</v>
      </c>
      <c r="X275" s="14"/>
      <c r="Y275" s="23">
        <v>1679739</v>
      </c>
      <c r="Z275" s="14"/>
      <c r="AA275" s="22" t="s">
        <v>8</v>
      </c>
      <c r="AB275" s="14"/>
      <c r="AC275" s="23">
        <v>1540993.3499999999</v>
      </c>
      <c r="AD275" s="14"/>
      <c r="AE275" s="22" t="s">
        <v>48</v>
      </c>
      <c r="AF275" s="14"/>
      <c r="AG275" s="23">
        <v>1756385</v>
      </c>
      <c r="AH275" s="14"/>
      <c r="AI275" s="22" t="s">
        <v>47</v>
      </c>
      <c r="AJ275" s="14"/>
      <c r="AK275" s="23">
        <v>1559823.84</v>
      </c>
      <c r="AL275" s="14"/>
      <c r="AM275" s="22" t="s">
        <v>46</v>
      </c>
      <c r="AN275" s="14"/>
      <c r="AO275" s="23">
        <v>1683825</v>
      </c>
      <c r="AP275" s="14"/>
      <c r="AQ275" s="22" t="s">
        <v>45</v>
      </c>
      <c r="AR275" s="14"/>
      <c r="AS275" s="23">
        <v>2369155</v>
      </c>
      <c r="AT275" s="14"/>
      <c r="AU275" s="22" t="s">
        <v>44</v>
      </c>
      <c r="AV275" s="14"/>
      <c r="AW275" s="23">
        <v>2560611.3099999996</v>
      </c>
      <c r="AX275" s="14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</row>
    <row r="276" spans="1:156" ht="16.5" customHeight="1" x14ac:dyDescent="0.25">
      <c r="C276" s="44">
        <v>2021</v>
      </c>
      <c r="D276" s="14"/>
      <c r="E276" s="24" t="s">
        <v>36</v>
      </c>
      <c r="F276" s="14"/>
      <c r="G276" s="44">
        <v>2021</v>
      </c>
      <c r="H276" s="14"/>
      <c r="I276" s="24" t="s">
        <v>36</v>
      </c>
      <c r="J276" s="14"/>
      <c r="K276" s="44">
        <v>2021</v>
      </c>
      <c r="L276" s="14"/>
      <c r="M276" s="24" t="s">
        <v>36</v>
      </c>
      <c r="N276" s="14"/>
      <c r="O276" s="46">
        <v>2021</v>
      </c>
      <c r="P276" s="14"/>
      <c r="Q276" s="24" t="s">
        <v>36</v>
      </c>
      <c r="R276" s="14"/>
      <c r="S276" s="46">
        <v>2021</v>
      </c>
      <c r="T276" s="14"/>
      <c r="U276" s="24" t="s">
        <v>36</v>
      </c>
      <c r="V276" s="14"/>
      <c r="W276" s="46">
        <v>2021</v>
      </c>
      <c r="X276" s="14"/>
      <c r="Y276" s="24" t="s">
        <v>36</v>
      </c>
      <c r="Z276" s="14"/>
      <c r="AA276" s="46">
        <v>2021</v>
      </c>
      <c r="AB276" s="14"/>
      <c r="AC276" s="24" t="s">
        <v>36</v>
      </c>
      <c r="AD276" s="14"/>
      <c r="AE276" s="46">
        <v>2021</v>
      </c>
      <c r="AF276" s="14"/>
      <c r="AG276" s="24" t="s">
        <v>36</v>
      </c>
      <c r="AH276" s="14"/>
      <c r="AI276" s="46">
        <v>2020</v>
      </c>
      <c r="AJ276" s="14"/>
      <c r="AK276" s="24" t="s">
        <v>36</v>
      </c>
      <c r="AL276" s="14"/>
      <c r="AM276" s="46">
        <v>2020</v>
      </c>
      <c r="AN276" s="14"/>
      <c r="AO276" s="24" t="s">
        <v>36</v>
      </c>
      <c r="AP276" s="14"/>
      <c r="AQ276" s="46">
        <v>2020</v>
      </c>
      <c r="AR276" s="14"/>
      <c r="AS276" s="24" t="s">
        <v>36</v>
      </c>
      <c r="AT276" s="14"/>
      <c r="AU276" s="46">
        <v>2020</v>
      </c>
      <c r="AV276" s="14"/>
      <c r="AW276" s="24" t="s">
        <v>36</v>
      </c>
      <c r="AX276" s="14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</row>
    <row r="277" spans="1:156" x14ac:dyDescent="0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</row>
    <row r="278" spans="1:156" x14ac:dyDescent="0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</row>
    <row r="279" spans="1:156" x14ac:dyDescent="0.25">
      <c r="C279" s="22" t="s">
        <v>13</v>
      </c>
      <c r="D279" s="14"/>
      <c r="E279" s="23">
        <v>1872789.6199999996</v>
      </c>
      <c r="F279" s="14"/>
      <c r="G279" s="22" t="s">
        <v>12</v>
      </c>
      <c r="H279" s="14"/>
      <c r="I279" s="23">
        <v>2061260</v>
      </c>
      <c r="J279" s="14"/>
      <c r="K279" s="22" t="s">
        <v>11</v>
      </c>
      <c r="L279" s="14"/>
      <c r="M279" s="23">
        <v>1817720</v>
      </c>
      <c r="N279" s="14"/>
      <c r="O279" s="22" t="s">
        <v>57</v>
      </c>
      <c r="P279" s="14"/>
      <c r="Q279" s="23">
        <v>1544032</v>
      </c>
      <c r="R279" s="14"/>
      <c r="S279" s="22" t="s">
        <v>56</v>
      </c>
      <c r="T279" s="14"/>
      <c r="U279" s="23">
        <v>1808415</v>
      </c>
      <c r="V279" s="14"/>
      <c r="W279" s="22" t="s">
        <v>9</v>
      </c>
      <c r="X279" s="14"/>
      <c r="Y279" s="23">
        <v>1415674</v>
      </c>
      <c r="Z279" s="14"/>
      <c r="AA279" s="22" t="s">
        <v>8</v>
      </c>
      <c r="AB279" s="14"/>
      <c r="AC279" s="23">
        <v>1863923.3</v>
      </c>
      <c r="AD279" s="14"/>
      <c r="AE279" s="22" t="s">
        <v>48</v>
      </c>
      <c r="AF279" s="14"/>
      <c r="AG279" s="23">
        <v>1863923.3</v>
      </c>
      <c r="AH279" s="14"/>
      <c r="AI279" s="22" t="s">
        <v>47</v>
      </c>
      <c r="AJ279" s="14"/>
      <c r="AK279" s="23">
        <v>1662158.9200000002</v>
      </c>
      <c r="AL279" s="14"/>
      <c r="AM279" s="22" t="s">
        <v>46</v>
      </c>
      <c r="AN279" s="14"/>
      <c r="AO279" s="23">
        <v>2086932</v>
      </c>
      <c r="AP279" s="14"/>
      <c r="AQ279" s="22" t="s">
        <v>45</v>
      </c>
      <c r="AR279" s="14"/>
      <c r="AS279" s="23">
        <v>2095503</v>
      </c>
      <c r="AT279" s="14"/>
      <c r="AU279" s="22" t="s">
        <v>44</v>
      </c>
      <c r="AV279" s="14"/>
      <c r="AW279" s="23">
        <v>2004677</v>
      </c>
      <c r="AX279" s="14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</row>
    <row r="280" spans="1:156" ht="16.5" customHeight="1" x14ac:dyDescent="0.25">
      <c r="C280" s="46">
        <v>2020</v>
      </c>
      <c r="D280" s="14"/>
      <c r="E280" s="24" t="s">
        <v>36</v>
      </c>
      <c r="F280" s="14"/>
      <c r="G280" s="46">
        <v>2020</v>
      </c>
      <c r="H280" s="14"/>
      <c r="I280" s="24" t="s">
        <v>36</v>
      </c>
      <c r="J280" s="14"/>
      <c r="K280" s="46">
        <v>2020</v>
      </c>
      <c r="L280" s="14"/>
      <c r="M280" s="24" t="s">
        <v>36</v>
      </c>
      <c r="N280" s="14"/>
      <c r="O280" s="46">
        <v>2020</v>
      </c>
      <c r="P280" s="14"/>
      <c r="Q280" s="24" t="s">
        <v>36</v>
      </c>
      <c r="R280" s="14"/>
      <c r="S280" s="46">
        <v>2020</v>
      </c>
      <c r="T280" s="14"/>
      <c r="U280" s="24" t="s">
        <v>36</v>
      </c>
      <c r="V280" s="14"/>
      <c r="W280" s="46">
        <v>2020</v>
      </c>
      <c r="X280" s="14"/>
      <c r="Y280" s="24" t="s">
        <v>36</v>
      </c>
      <c r="Z280" s="14"/>
      <c r="AA280" s="46">
        <v>2020</v>
      </c>
      <c r="AB280" s="14"/>
      <c r="AC280" s="24" t="s">
        <v>36</v>
      </c>
      <c r="AD280" s="14"/>
      <c r="AE280" s="46">
        <v>2020</v>
      </c>
      <c r="AF280" s="14"/>
      <c r="AG280" s="24" t="s">
        <v>36</v>
      </c>
      <c r="AH280" s="14"/>
      <c r="AI280" s="46">
        <v>2019</v>
      </c>
      <c r="AJ280" s="14"/>
      <c r="AK280" s="24" t="s">
        <v>36</v>
      </c>
      <c r="AL280" s="14"/>
      <c r="AM280" s="46">
        <v>2019</v>
      </c>
      <c r="AN280" s="14"/>
      <c r="AO280" s="24" t="s">
        <v>36</v>
      </c>
      <c r="AP280" s="14"/>
      <c r="AQ280" s="46">
        <v>2019</v>
      </c>
      <c r="AR280" s="14"/>
      <c r="AS280" s="24" t="s">
        <v>36</v>
      </c>
      <c r="AT280" s="14"/>
      <c r="AU280" s="46">
        <v>2019</v>
      </c>
      <c r="AV280" s="14"/>
      <c r="AW280" s="24" t="s">
        <v>36</v>
      </c>
      <c r="AX280" s="14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</row>
    <row r="281" spans="1:156" x14ac:dyDescent="0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</row>
    <row r="282" spans="1:156" x14ac:dyDescent="0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</row>
    <row r="283" spans="1:156" x14ac:dyDescent="0.25">
      <c r="C283" s="22" t="s">
        <v>13</v>
      </c>
      <c r="D283" s="14"/>
      <c r="E283" s="23">
        <v>1999560.8599999999</v>
      </c>
      <c r="F283" s="14"/>
      <c r="G283" s="22" t="s">
        <v>12</v>
      </c>
      <c r="H283" s="14"/>
      <c r="I283" s="23">
        <v>1755613.4699999997</v>
      </c>
      <c r="J283" s="14"/>
      <c r="K283" s="22" t="s">
        <v>11</v>
      </c>
      <c r="L283" s="14"/>
      <c r="M283" s="23">
        <v>1622684</v>
      </c>
      <c r="N283" s="14"/>
      <c r="O283" s="22" t="s">
        <v>57</v>
      </c>
      <c r="P283" s="14"/>
      <c r="Q283" s="23">
        <v>1931489</v>
      </c>
      <c r="R283" s="14"/>
      <c r="S283" s="22" t="s">
        <v>10</v>
      </c>
      <c r="T283" s="14"/>
      <c r="U283" s="23">
        <v>1473400.21</v>
      </c>
      <c r="V283" s="14"/>
      <c r="W283" s="22" t="s">
        <v>9</v>
      </c>
      <c r="X283" s="14"/>
      <c r="Y283" s="23">
        <v>1681930</v>
      </c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</row>
    <row r="284" spans="1:156" x14ac:dyDescent="0.25">
      <c r="C284" s="46">
        <v>2019</v>
      </c>
      <c r="D284" s="14"/>
      <c r="E284" s="24" t="s">
        <v>36</v>
      </c>
      <c r="F284" s="14"/>
      <c r="G284" s="46">
        <v>2019</v>
      </c>
      <c r="H284" s="14"/>
      <c r="I284" s="24" t="s">
        <v>36</v>
      </c>
      <c r="J284" s="14"/>
      <c r="K284" s="46">
        <v>2019</v>
      </c>
      <c r="L284" s="14"/>
      <c r="M284" s="24" t="s">
        <v>36</v>
      </c>
      <c r="N284" s="14"/>
      <c r="O284" s="46">
        <v>2019</v>
      </c>
      <c r="P284" s="14"/>
      <c r="Q284" s="24" t="s">
        <v>36</v>
      </c>
      <c r="R284" s="14"/>
      <c r="S284" s="45">
        <v>2019</v>
      </c>
      <c r="T284" s="14"/>
      <c r="U284" s="45" t="s">
        <v>36</v>
      </c>
      <c r="V284" s="14"/>
      <c r="W284" s="14">
        <v>2019</v>
      </c>
      <c r="X284" s="14"/>
      <c r="Y284" s="14" t="s">
        <v>36</v>
      </c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</row>
    <row r="285" spans="1:156" x14ac:dyDescent="0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</row>
    <row r="286" spans="1:15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AH286"/>
      <c r="AI286"/>
      <c r="AL286"/>
      <c r="AM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</row>
    <row r="287" spans="1:15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AH287"/>
      <c r="AI287"/>
      <c r="AL287"/>
      <c r="AM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</row>
    <row r="288" spans="1:15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AH288"/>
      <c r="AI288"/>
      <c r="AL288"/>
      <c r="AM288"/>
    </row>
    <row r="289" spans="1:39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AH289"/>
      <c r="AI289"/>
      <c r="AL289"/>
      <c r="AM289"/>
    </row>
    <row r="290" spans="1:39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AH290"/>
      <c r="AI290"/>
      <c r="AL290"/>
      <c r="AM290"/>
    </row>
    <row r="291" spans="1:39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AH291"/>
      <c r="AI291"/>
      <c r="AL291"/>
      <c r="AM291"/>
    </row>
    <row r="292" spans="1:39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AH292"/>
      <c r="AI292"/>
      <c r="AL292"/>
      <c r="AM292"/>
    </row>
    <row r="293" spans="1:39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AH293"/>
      <c r="AI293"/>
      <c r="AL293"/>
      <c r="AM293"/>
    </row>
    <row r="294" spans="1:39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AH294"/>
      <c r="AI294"/>
      <c r="AL294"/>
      <c r="AM294"/>
    </row>
    <row r="295" spans="1:39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AH295"/>
      <c r="AI295"/>
      <c r="AL295"/>
      <c r="AM295"/>
    </row>
    <row r="296" spans="1:39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AH296"/>
      <c r="AI296"/>
      <c r="AL296"/>
      <c r="AM296"/>
    </row>
    <row r="297" spans="1:39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AH297"/>
      <c r="AI297"/>
      <c r="AL297"/>
      <c r="AM297"/>
    </row>
    <row r="298" spans="1:39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AH298"/>
      <c r="AI298"/>
      <c r="AL298"/>
      <c r="AM298"/>
    </row>
    <row r="299" spans="1:39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AH299"/>
      <c r="AI299"/>
      <c r="AL299"/>
      <c r="AM299"/>
    </row>
    <row r="300" spans="1:39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AH300"/>
      <c r="AI300"/>
      <c r="AL300"/>
      <c r="AM300"/>
    </row>
    <row r="301" spans="1:39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AH301"/>
      <c r="AI301"/>
      <c r="AL301"/>
      <c r="AM301"/>
    </row>
    <row r="302" spans="1:39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AH302"/>
      <c r="AI302"/>
      <c r="AL302"/>
      <c r="AM302"/>
    </row>
    <row r="303" spans="1:39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AH303"/>
      <c r="AI303"/>
      <c r="AL303"/>
      <c r="AM303"/>
    </row>
    <row r="304" spans="1:39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AH304"/>
      <c r="AI304"/>
      <c r="AL304"/>
      <c r="AM304"/>
    </row>
    <row r="305" spans="1:39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AH305"/>
      <c r="AI305"/>
      <c r="AL305"/>
      <c r="AM305"/>
    </row>
    <row r="306" spans="1:39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AH306"/>
      <c r="AI306"/>
      <c r="AL306"/>
      <c r="AM306"/>
    </row>
    <row r="307" spans="1:39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AH307"/>
      <c r="AI307"/>
      <c r="AL307"/>
      <c r="AM307"/>
    </row>
    <row r="308" spans="1:39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AH308"/>
      <c r="AI308"/>
      <c r="AL308"/>
      <c r="AM308"/>
    </row>
    <row r="309" spans="1:39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AH309"/>
      <c r="AI309"/>
      <c r="AL309"/>
      <c r="AM309"/>
    </row>
    <row r="310" spans="1:39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AH310"/>
      <c r="AI310"/>
      <c r="AL310"/>
      <c r="AM310"/>
    </row>
    <row r="311" spans="1:39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AH311"/>
      <c r="AI311"/>
      <c r="AL311"/>
      <c r="AM311"/>
    </row>
    <row r="312" spans="1:39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AH312"/>
      <c r="AI312"/>
      <c r="AL312"/>
      <c r="AM312"/>
    </row>
    <row r="313" spans="1:39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AH313"/>
      <c r="AI313"/>
      <c r="AL313"/>
      <c r="AM313"/>
    </row>
    <row r="314" spans="1:39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AH314"/>
      <c r="AI314"/>
      <c r="AL314"/>
      <c r="AM314"/>
    </row>
    <row r="315" spans="1:3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AH315"/>
      <c r="AI315"/>
      <c r="AL315"/>
      <c r="AM315"/>
    </row>
    <row r="316" spans="1:3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AH316"/>
      <c r="AI316"/>
      <c r="AL316"/>
      <c r="AM316"/>
    </row>
    <row r="317" spans="1:39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AH317"/>
      <c r="AI317"/>
      <c r="AL317"/>
      <c r="AM317"/>
    </row>
    <row r="318" spans="1:39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AH318"/>
      <c r="AI318"/>
      <c r="AL318"/>
      <c r="AM318"/>
    </row>
    <row r="319" spans="1:39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AH319"/>
      <c r="AI319"/>
      <c r="AL319"/>
      <c r="AM319"/>
    </row>
    <row r="320" spans="1:39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AH320"/>
      <c r="AI320"/>
      <c r="AL320"/>
      <c r="AM320"/>
    </row>
    <row r="321" spans="1:39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AH321"/>
      <c r="AI321"/>
      <c r="AL321"/>
      <c r="AM321"/>
    </row>
    <row r="322" spans="1:39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AH322"/>
      <c r="AI322"/>
      <c r="AL322"/>
      <c r="AM322"/>
    </row>
    <row r="323" spans="1:39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AH323"/>
      <c r="AI323"/>
      <c r="AL323"/>
      <c r="AM323"/>
    </row>
    <row r="324" spans="1:39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AH324"/>
      <c r="AI324"/>
      <c r="AL324"/>
      <c r="AM324"/>
    </row>
    <row r="325" spans="1:39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AH325"/>
      <c r="AI325"/>
      <c r="AL325"/>
      <c r="AM325"/>
    </row>
    <row r="326" spans="1:39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AH326"/>
      <c r="AI326"/>
      <c r="AL326"/>
      <c r="AM326"/>
    </row>
    <row r="327" spans="1:39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AH327"/>
      <c r="AI327"/>
      <c r="AL327"/>
      <c r="AM327"/>
    </row>
    <row r="328" spans="1:39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AH328"/>
      <c r="AI328"/>
      <c r="AL328"/>
      <c r="AM328"/>
    </row>
    <row r="329" spans="1:39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AH329"/>
      <c r="AI329"/>
      <c r="AL329"/>
      <c r="AM329"/>
    </row>
    <row r="330" spans="1:39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AH330"/>
      <c r="AI330"/>
      <c r="AL330"/>
      <c r="AM330"/>
    </row>
    <row r="331" spans="1:39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AH331"/>
      <c r="AI331"/>
      <c r="AL331"/>
      <c r="AM331"/>
    </row>
    <row r="332" spans="1:39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AH332"/>
      <c r="AI332"/>
      <c r="AL332"/>
      <c r="AM332"/>
    </row>
    <row r="333" spans="1:39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AH333"/>
      <c r="AI333"/>
      <c r="AL333"/>
      <c r="AM333"/>
    </row>
    <row r="334" spans="1:39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AH334"/>
      <c r="AI334"/>
      <c r="AL334"/>
      <c r="AM334"/>
    </row>
    <row r="335" spans="1:39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AH335"/>
      <c r="AI335"/>
      <c r="AL335"/>
      <c r="AM335"/>
    </row>
    <row r="336" spans="1:39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AH336"/>
      <c r="AI336"/>
      <c r="AL336"/>
      <c r="AM336"/>
    </row>
    <row r="337" spans="1:39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AH337"/>
      <c r="AI337"/>
      <c r="AL337"/>
      <c r="AM337"/>
    </row>
    <row r="338" spans="1:39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AH338"/>
      <c r="AI338"/>
      <c r="AL338"/>
      <c r="AM338"/>
    </row>
    <row r="339" spans="1:39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AH339"/>
      <c r="AI339"/>
      <c r="AL339"/>
      <c r="AM339"/>
    </row>
    <row r="340" spans="1:39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AH340"/>
      <c r="AI340"/>
      <c r="AL340"/>
      <c r="AM340"/>
    </row>
    <row r="341" spans="1:39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AH341"/>
      <c r="AI341"/>
      <c r="AL341"/>
      <c r="AM341"/>
    </row>
    <row r="342" spans="1:39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AH342"/>
      <c r="AI342"/>
      <c r="AL342"/>
      <c r="AM342"/>
    </row>
    <row r="343" spans="1:39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AH343"/>
      <c r="AI343"/>
      <c r="AL343"/>
      <c r="AM343"/>
    </row>
    <row r="344" spans="1:39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AH344"/>
      <c r="AI344"/>
      <c r="AL344"/>
      <c r="AM344"/>
    </row>
    <row r="345" spans="1:39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AH345"/>
      <c r="AI345"/>
      <c r="AL345"/>
      <c r="AM345"/>
    </row>
    <row r="346" spans="1:39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AH346"/>
      <c r="AI346"/>
      <c r="AL346"/>
      <c r="AM346"/>
    </row>
    <row r="347" spans="1:39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AH347"/>
      <c r="AI347"/>
      <c r="AL347"/>
      <c r="AM347"/>
    </row>
    <row r="348" spans="1:39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AH348"/>
      <c r="AI348"/>
      <c r="AL348"/>
      <c r="AM348"/>
    </row>
    <row r="349" spans="1:39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AH349"/>
      <c r="AI349"/>
      <c r="AL349"/>
      <c r="AM349"/>
    </row>
    <row r="350" spans="1:39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AH350"/>
      <c r="AI350"/>
      <c r="AL350"/>
      <c r="AM350"/>
    </row>
    <row r="351" spans="1:39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AH351"/>
      <c r="AI351"/>
      <c r="AL351"/>
      <c r="AM351"/>
    </row>
    <row r="352" spans="1:39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AH352"/>
      <c r="AI352"/>
      <c r="AL352"/>
      <c r="AM352"/>
    </row>
    <row r="353" spans="1:39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AH353"/>
      <c r="AI353"/>
      <c r="AL353"/>
      <c r="AM353"/>
    </row>
    <row r="354" spans="1:39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AH354"/>
      <c r="AI354"/>
      <c r="AL354"/>
      <c r="AM354"/>
    </row>
    <row r="355" spans="1:39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AH355"/>
      <c r="AI355"/>
      <c r="AL355"/>
      <c r="AM355"/>
    </row>
    <row r="356" spans="1:39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AH356"/>
      <c r="AI356"/>
      <c r="AL356"/>
      <c r="AM356"/>
    </row>
    <row r="357" spans="1:39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AH357"/>
      <c r="AI357"/>
      <c r="AL357"/>
      <c r="AM357"/>
    </row>
    <row r="358" spans="1:39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AH358"/>
      <c r="AI358"/>
      <c r="AL358"/>
      <c r="AM358"/>
    </row>
    <row r="359" spans="1:39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AH359"/>
      <c r="AI359"/>
      <c r="AL359"/>
      <c r="AM359"/>
    </row>
    <row r="360" spans="1:39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AH360"/>
      <c r="AI360"/>
      <c r="AL360"/>
      <c r="AM360"/>
    </row>
    <row r="361" spans="1:39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AH361"/>
      <c r="AI361"/>
      <c r="AL361"/>
      <c r="AM361"/>
    </row>
    <row r="362" spans="1:39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AH362"/>
      <c r="AI362"/>
      <c r="AL362"/>
      <c r="AM362"/>
    </row>
    <row r="363" spans="1:39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AH363"/>
      <c r="AI363"/>
      <c r="AL363"/>
      <c r="AM363"/>
    </row>
    <row r="364" spans="1:39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AH364"/>
      <c r="AI364"/>
      <c r="AL364"/>
      <c r="AM364"/>
    </row>
    <row r="365" spans="1:39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AH365"/>
      <c r="AI365"/>
      <c r="AL365"/>
      <c r="AM365"/>
    </row>
    <row r="366" spans="1:39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AH366"/>
      <c r="AI366"/>
      <c r="AL366"/>
      <c r="AM366"/>
    </row>
    <row r="367" spans="1:39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AH367"/>
      <c r="AI367"/>
      <c r="AL367"/>
      <c r="AM367"/>
    </row>
    <row r="368" spans="1:39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AH368"/>
      <c r="AI368"/>
      <c r="AL368"/>
      <c r="AM368"/>
    </row>
    <row r="369" spans="1:39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AH369"/>
      <c r="AI369"/>
      <c r="AL369"/>
      <c r="AM369"/>
    </row>
    <row r="370" spans="1:39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AH370"/>
      <c r="AI370"/>
      <c r="AL370"/>
      <c r="AM370"/>
    </row>
    <row r="371" spans="1:39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AH371"/>
      <c r="AI371"/>
      <c r="AL371"/>
      <c r="AM371"/>
    </row>
    <row r="372" spans="1:39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AH372"/>
      <c r="AI372"/>
      <c r="AL372"/>
      <c r="AM372"/>
    </row>
    <row r="373" spans="1:39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AH373"/>
      <c r="AI373"/>
      <c r="AL373"/>
      <c r="AM373"/>
    </row>
    <row r="374" spans="1:39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AH374"/>
      <c r="AI374"/>
      <c r="AL374"/>
      <c r="AM374"/>
    </row>
    <row r="375" spans="1:39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AH375"/>
      <c r="AI375"/>
      <c r="AL375"/>
      <c r="AM375"/>
    </row>
    <row r="376" spans="1:39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AH376"/>
      <c r="AI376"/>
      <c r="AL376"/>
      <c r="AM376"/>
    </row>
    <row r="377" spans="1:39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AH377"/>
      <c r="AI377"/>
      <c r="AL377"/>
      <c r="AM377"/>
    </row>
    <row r="378" spans="1:39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AH378"/>
      <c r="AI378"/>
      <c r="AL378"/>
      <c r="AM378"/>
    </row>
    <row r="379" spans="1:39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AH379"/>
      <c r="AI379"/>
      <c r="AL379"/>
      <c r="AM379"/>
    </row>
    <row r="380" spans="1:39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AH380"/>
      <c r="AI380"/>
      <c r="AL380"/>
      <c r="AM380"/>
    </row>
    <row r="381" spans="1:39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AH381"/>
      <c r="AI381"/>
      <c r="AL381"/>
      <c r="AM381"/>
    </row>
    <row r="382" spans="1:39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AH382"/>
      <c r="AI382"/>
      <c r="AL382"/>
      <c r="AM382"/>
    </row>
    <row r="383" spans="1:39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AH383"/>
      <c r="AI383"/>
      <c r="AL383"/>
      <c r="AM383"/>
    </row>
    <row r="384" spans="1:39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AH384"/>
      <c r="AI384"/>
      <c r="AL384"/>
      <c r="AM384"/>
    </row>
    <row r="385" spans="1:39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AH385"/>
      <c r="AI385"/>
      <c r="AL385"/>
      <c r="AM385"/>
    </row>
    <row r="386" spans="1:39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AH386"/>
      <c r="AI386"/>
      <c r="AL386"/>
      <c r="AM386"/>
    </row>
    <row r="387" spans="1:39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AH387"/>
      <c r="AI387"/>
      <c r="AL387"/>
      <c r="AM387"/>
    </row>
    <row r="388" spans="1:39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AH388"/>
      <c r="AI388"/>
      <c r="AL388"/>
      <c r="AM388"/>
    </row>
    <row r="389" spans="1:39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AH389"/>
      <c r="AI389"/>
      <c r="AL389"/>
      <c r="AM389"/>
    </row>
    <row r="390" spans="1:39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AH390"/>
      <c r="AI390"/>
      <c r="AL390"/>
      <c r="AM390"/>
    </row>
    <row r="391" spans="1:39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AH391"/>
      <c r="AI391"/>
      <c r="AL391"/>
      <c r="AM391"/>
    </row>
    <row r="392" spans="1:39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AH392"/>
      <c r="AI392"/>
      <c r="AL392"/>
      <c r="AM392"/>
    </row>
    <row r="393" spans="1:39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AH393"/>
      <c r="AI393"/>
      <c r="AL393"/>
      <c r="AM393"/>
    </row>
    <row r="394" spans="1:39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AH394"/>
      <c r="AI394"/>
      <c r="AL394"/>
      <c r="AM394"/>
    </row>
    <row r="395" spans="1:39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AH395"/>
      <c r="AI395"/>
      <c r="AL395"/>
      <c r="AM395"/>
    </row>
    <row r="396" spans="1:39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AH396"/>
      <c r="AI396"/>
      <c r="AL396"/>
      <c r="AM396"/>
    </row>
    <row r="397" spans="1:39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AH397"/>
      <c r="AI397"/>
      <c r="AL397"/>
      <c r="AM397"/>
    </row>
    <row r="398" spans="1:39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AH398"/>
      <c r="AI398"/>
      <c r="AL398"/>
      <c r="AM398"/>
    </row>
    <row r="399" spans="1:39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AH399"/>
      <c r="AI399"/>
      <c r="AL399"/>
      <c r="AM399"/>
    </row>
    <row r="400" spans="1:39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AH400"/>
      <c r="AI400"/>
      <c r="AL400"/>
      <c r="AM400"/>
    </row>
    <row r="401" spans="1:39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AH401"/>
      <c r="AI401"/>
      <c r="AL401"/>
      <c r="AM401"/>
    </row>
    <row r="402" spans="1:39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AH402"/>
      <c r="AI402"/>
      <c r="AL402"/>
      <c r="AM402"/>
    </row>
    <row r="403" spans="1:39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AH403"/>
      <c r="AI403"/>
      <c r="AL403"/>
      <c r="AM403"/>
    </row>
    <row r="404" spans="1:39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AH404"/>
      <c r="AI404"/>
      <c r="AL404"/>
      <c r="AM404"/>
    </row>
    <row r="405" spans="1:39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AH405"/>
      <c r="AI405"/>
      <c r="AL405"/>
      <c r="AM405"/>
    </row>
    <row r="406" spans="1:39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AH406"/>
      <c r="AI406"/>
      <c r="AL406"/>
      <c r="AM406"/>
    </row>
    <row r="407" spans="1:39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AH407"/>
      <c r="AI407"/>
      <c r="AL407"/>
      <c r="AM407"/>
    </row>
    <row r="408" spans="1:39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AH408"/>
      <c r="AI408"/>
      <c r="AL408"/>
      <c r="AM408"/>
    </row>
    <row r="409" spans="1:39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AH409"/>
      <c r="AI409"/>
      <c r="AL409"/>
      <c r="AM409"/>
    </row>
    <row r="410" spans="1:39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AH410"/>
      <c r="AI410"/>
      <c r="AL410"/>
      <c r="AM410"/>
    </row>
    <row r="411" spans="1:39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AH411"/>
      <c r="AI411"/>
      <c r="AL411"/>
      <c r="AM411"/>
    </row>
    <row r="412" spans="1:39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AH412"/>
      <c r="AI412"/>
      <c r="AL412"/>
      <c r="AM412"/>
    </row>
    <row r="413" spans="1:39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AH413"/>
      <c r="AI413"/>
      <c r="AL413"/>
      <c r="AM413"/>
    </row>
    <row r="414" spans="1:39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AH414"/>
      <c r="AI414"/>
      <c r="AL414"/>
      <c r="AM414"/>
    </row>
    <row r="415" spans="1:39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AH415"/>
      <c r="AI415"/>
      <c r="AL415"/>
      <c r="AM415"/>
    </row>
    <row r="416" spans="1:39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AH416"/>
      <c r="AI416"/>
      <c r="AL416"/>
      <c r="AM416"/>
    </row>
    <row r="417" spans="1:39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AH417"/>
      <c r="AI417"/>
      <c r="AL417"/>
      <c r="AM417"/>
    </row>
    <row r="418" spans="1:39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AH418"/>
      <c r="AI418"/>
      <c r="AL418"/>
      <c r="AM418"/>
    </row>
    <row r="419" spans="1:39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AH419"/>
      <c r="AI419"/>
      <c r="AL419"/>
      <c r="AM419"/>
    </row>
    <row r="420" spans="1:39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AH420"/>
      <c r="AI420"/>
      <c r="AL420"/>
      <c r="AM420"/>
    </row>
    <row r="421" spans="1:39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AH421"/>
      <c r="AI421"/>
      <c r="AL421"/>
      <c r="AM421"/>
    </row>
    <row r="422" spans="1:39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AH422"/>
      <c r="AI422"/>
      <c r="AL422"/>
      <c r="AM422"/>
    </row>
    <row r="423" spans="1:39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AH423"/>
      <c r="AI423"/>
      <c r="AL423"/>
      <c r="AM423"/>
    </row>
    <row r="424" spans="1:39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AH424"/>
      <c r="AI424"/>
      <c r="AL424"/>
      <c r="AM424"/>
    </row>
    <row r="425" spans="1:39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AH425"/>
      <c r="AI425"/>
      <c r="AL425"/>
      <c r="AM425"/>
    </row>
    <row r="426" spans="1:39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AH426"/>
      <c r="AI426"/>
      <c r="AL426"/>
      <c r="AM426"/>
    </row>
    <row r="427" spans="1:39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AH427"/>
      <c r="AI427"/>
      <c r="AL427"/>
      <c r="AM427"/>
    </row>
    <row r="428" spans="1:39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AH428"/>
      <c r="AI428"/>
      <c r="AL428"/>
      <c r="AM428"/>
    </row>
    <row r="429" spans="1:39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AH429"/>
      <c r="AI429"/>
      <c r="AL429"/>
      <c r="AM429"/>
    </row>
    <row r="430" spans="1:39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AH430"/>
      <c r="AI430"/>
      <c r="AL430"/>
      <c r="AM430"/>
    </row>
    <row r="431" spans="1:39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AH431"/>
      <c r="AI431"/>
      <c r="AL431"/>
      <c r="AM431"/>
    </row>
    <row r="432" spans="1:39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AH432"/>
      <c r="AI432"/>
      <c r="AL432"/>
      <c r="AM432"/>
    </row>
    <row r="433" spans="1:39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AH433"/>
      <c r="AI433"/>
      <c r="AL433"/>
      <c r="AM433"/>
    </row>
    <row r="434" spans="1:39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AH434"/>
      <c r="AI434"/>
      <c r="AL434"/>
      <c r="AM434"/>
    </row>
    <row r="435" spans="1:39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AH435"/>
      <c r="AI435"/>
      <c r="AL435"/>
      <c r="AM435"/>
    </row>
    <row r="436" spans="1:39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AH436"/>
      <c r="AI436"/>
      <c r="AL436"/>
      <c r="AM436"/>
    </row>
    <row r="437" spans="1:39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AH437"/>
      <c r="AI437"/>
      <c r="AL437"/>
      <c r="AM437"/>
    </row>
    <row r="438" spans="1:39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AH438"/>
      <c r="AI438"/>
      <c r="AL438"/>
      <c r="AM438"/>
    </row>
    <row r="439" spans="1:39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AH439"/>
      <c r="AI439"/>
      <c r="AL439"/>
      <c r="AM439"/>
    </row>
    <row r="440" spans="1:39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AH440"/>
      <c r="AI440"/>
      <c r="AL440"/>
      <c r="AM440"/>
    </row>
    <row r="441" spans="1:39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AH441"/>
      <c r="AI441"/>
      <c r="AL441"/>
      <c r="AM441"/>
    </row>
    <row r="442" spans="1:39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AH442"/>
      <c r="AI442"/>
      <c r="AL442"/>
      <c r="AM442"/>
    </row>
    <row r="443" spans="1:39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AH443"/>
      <c r="AI443"/>
      <c r="AL443"/>
      <c r="AM443"/>
    </row>
    <row r="444" spans="1:39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AH444"/>
      <c r="AI444"/>
      <c r="AL444"/>
      <c r="AM444"/>
    </row>
    <row r="445" spans="1:39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AH445"/>
      <c r="AI445"/>
      <c r="AL445"/>
      <c r="AM445"/>
    </row>
    <row r="446" spans="1:39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AH446"/>
      <c r="AI446"/>
      <c r="AL446"/>
      <c r="AM446"/>
    </row>
    <row r="447" spans="1:39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AH447"/>
      <c r="AI447"/>
      <c r="AL447"/>
      <c r="AM447"/>
    </row>
    <row r="448" spans="1:39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AH448"/>
      <c r="AI448"/>
      <c r="AL448"/>
      <c r="AM448"/>
    </row>
    <row r="449" spans="1:39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AH449"/>
      <c r="AI449"/>
      <c r="AL449"/>
      <c r="AM449"/>
    </row>
    <row r="450" spans="1:39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AH450"/>
      <c r="AI450"/>
      <c r="AL450"/>
      <c r="AM450"/>
    </row>
    <row r="451" spans="1:39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AH451"/>
      <c r="AI451"/>
      <c r="AL451"/>
      <c r="AM451"/>
    </row>
    <row r="452" spans="1:39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AH452"/>
      <c r="AI452"/>
      <c r="AL452"/>
      <c r="AM452"/>
    </row>
    <row r="453" spans="1:39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AH453"/>
      <c r="AI453"/>
      <c r="AL453"/>
      <c r="AM453"/>
    </row>
    <row r="454" spans="1:39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AH454"/>
      <c r="AI454"/>
      <c r="AL454"/>
      <c r="AM454"/>
    </row>
    <row r="455" spans="1:39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AH455"/>
      <c r="AI455"/>
      <c r="AL455"/>
      <c r="AM455"/>
    </row>
    <row r="456" spans="1:39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AH456"/>
      <c r="AI456"/>
      <c r="AL456"/>
      <c r="AM456"/>
    </row>
    <row r="457" spans="1:39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AH457"/>
      <c r="AI457"/>
      <c r="AL457"/>
      <c r="AM457"/>
    </row>
    <row r="458" spans="1:39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AH458"/>
      <c r="AI458"/>
      <c r="AL458"/>
      <c r="AM458"/>
    </row>
    <row r="459" spans="1:39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AH459"/>
      <c r="AI459"/>
      <c r="AL459"/>
      <c r="AM459"/>
    </row>
    <row r="460" spans="1:39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AH460"/>
      <c r="AI460"/>
      <c r="AL460"/>
      <c r="AM460"/>
    </row>
    <row r="461" spans="1:39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AH461"/>
      <c r="AI461"/>
      <c r="AL461"/>
      <c r="AM461"/>
    </row>
    <row r="462" spans="1:39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AH462"/>
      <c r="AI462"/>
      <c r="AL462"/>
      <c r="AM462"/>
    </row>
    <row r="463" spans="1:39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AH463"/>
      <c r="AI463"/>
      <c r="AL463"/>
      <c r="AM463"/>
    </row>
    <row r="464" spans="1:39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AH464"/>
      <c r="AI464"/>
      <c r="AL464"/>
      <c r="AM464"/>
    </row>
    <row r="465" spans="1:39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AH465"/>
      <c r="AI465"/>
      <c r="AL465"/>
      <c r="AM465"/>
    </row>
    <row r="466" spans="1:39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AH466"/>
      <c r="AI466"/>
      <c r="AL466"/>
      <c r="AM466"/>
    </row>
    <row r="467" spans="1:39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AH467"/>
      <c r="AI467"/>
      <c r="AL467"/>
      <c r="AM467"/>
    </row>
    <row r="468" spans="1:39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AH468"/>
      <c r="AI468"/>
      <c r="AL468"/>
      <c r="AM468"/>
    </row>
    <row r="469" spans="1:39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AH469"/>
      <c r="AI469"/>
      <c r="AL469"/>
      <c r="AM469"/>
    </row>
    <row r="470" spans="1:39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AH470"/>
      <c r="AI470"/>
      <c r="AL470"/>
      <c r="AM470"/>
    </row>
    <row r="471" spans="1:39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AH471"/>
      <c r="AI471"/>
      <c r="AL471"/>
      <c r="AM471"/>
    </row>
    <row r="472" spans="1:39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AH472"/>
      <c r="AI472"/>
      <c r="AL472"/>
      <c r="AM472"/>
    </row>
    <row r="473" spans="1:39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AH473"/>
      <c r="AI473"/>
      <c r="AL473"/>
      <c r="AM473"/>
    </row>
    <row r="474" spans="1:39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AH474"/>
      <c r="AI474"/>
      <c r="AL474"/>
      <c r="AM474"/>
    </row>
    <row r="475" spans="1:39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AH475"/>
      <c r="AI475"/>
      <c r="AL475"/>
      <c r="AM475"/>
    </row>
    <row r="476" spans="1:39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AH476"/>
      <c r="AI476"/>
      <c r="AL476"/>
      <c r="AM476"/>
    </row>
    <row r="477" spans="1:39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AH477"/>
      <c r="AI477"/>
      <c r="AL477"/>
      <c r="AM477"/>
    </row>
    <row r="478" spans="1:39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AH478"/>
      <c r="AI478"/>
      <c r="AL478"/>
      <c r="AM478"/>
    </row>
    <row r="479" spans="1:39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AH479"/>
      <c r="AI479"/>
      <c r="AL479"/>
      <c r="AM479"/>
    </row>
    <row r="480" spans="1:39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AH480"/>
      <c r="AI480"/>
      <c r="AL480"/>
      <c r="AM480"/>
    </row>
    <row r="481" spans="1:39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AH481"/>
      <c r="AI481"/>
      <c r="AL481"/>
      <c r="AM481"/>
    </row>
    <row r="482" spans="1:39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AH482"/>
      <c r="AI482"/>
      <c r="AL482"/>
      <c r="AM482"/>
    </row>
    <row r="483" spans="1:39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AH483"/>
      <c r="AI483"/>
      <c r="AL483"/>
      <c r="AM483"/>
    </row>
    <row r="484" spans="1:39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AH484"/>
      <c r="AI484"/>
      <c r="AL484"/>
      <c r="AM484"/>
    </row>
    <row r="485" spans="1:39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AH485"/>
      <c r="AI485"/>
      <c r="AL485"/>
      <c r="AM485"/>
    </row>
    <row r="486" spans="1:39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AH486"/>
      <c r="AI486"/>
      <c r="AL486"/>
      <c r="AM486"/>
    </row>
    <row r="487" spans="1:39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AH487"/>
      <c r="AI487"/>
      <c r="AL487"/>
      <c r="AM487"/>
    </row>
    <row r="488" spans="1:39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AH488"/>
      <c r="AI488"/>
      <c r="AL488"/>
      <c r="AM488"/>
    </row>
    <row r="489" spans="1:39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AH489"/>
      <c r="AI489"/>
      <c r="AL489"/>
      <c r="AM489"/>
    </row>
    <row r="490" spans="1:39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AH490"/>
      <c r="AI490"/>
      <c r="AL490"/>
      <c r="AM490"/>
    </row>
    <row r="491" spans="1:39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AH491"/>
      <c r="AI491"/>
      <c r="AL491"/>
      <c r="AM491"/>
    </row>
    <row r="492" spans="1:39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AH492"/>
      <c r="AI492"/>
      <c r="AL492"/>
      <c r="AM492"/>
    </row>
    <row r="493" spans="1:39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AH493"/>
      <c r="AI493"/>
      <c r="AL493"/>
      <c r="AM493"/>
    </row>
    <row r="494" spans="1:39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AH494"/>
      <c r="AI494"/>
      <c r="AL494"/>
      <c r="AM494"/>
    </row>
    <row r="495" spans="1:39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AH495"/>
      <c r="AI495"/>
      <c r="AL495"/>
      <c r="AM495"/>
    </row>
    <row r="496" spans="1:39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AH496"/>
      <c r="AI496"/>
      <c r="AL496"/>
      <c r="AM496"/>
    </row>
    <row r="497" spans="1:39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AH497"/>
      <c r="AI497"/>
      <c r="AL497"/>
      <c r="AM497"/>
    </row>
    <row r="498" spans="1:39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AH498"/>
      <c r="AI498"/>
      <c r="AL498"/>
      <c r="AM498"/>
    </row>
    <row r="499" spans="1:39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AH499"/>
      <c r="AI499"/>
      <c r="AL499"/>
      <c r="AM499"/>
    </row>
    <row r="500" spans="1:39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AH500"/>
      <c r="AI500"/>
      <c r="AL500"/>
      <c r="AM500"/>
    </row>
    <row r="501" spans="1:39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AH501"/>
      <c r="AI501"/>
      <c r="AL501"/>
      <c r="AM501"/>
    </row>
    <row r="502" spans="1:39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AH502"/>
      <c r="AI502"/>
      <c r="AL502"/>
      <c r="AM502"/>
    </row>
    <row r="503" spans="1:39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AH503"/>
      <c r="AI503"/>
      <c r="AL503"/>
      <c r="AM503"/>
    </row>
    <row r="504" spans="1:39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AH504"/>
      <c r="AI504"/>
      <c r="AL504"/>
      <c r="AM504"/>
    </row>
    <row r="505" spans="1:39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AH505"/>
      <c r="AI505"/>
      <c r="AL505"/>
      <c r="AM505"/>
    </row>
    <row r="506" spans="1:39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AH506"/>
      <c r="AI506"/>
      <c r="AL506"/>
      <c r="AM506"/>
    </row>
    <row r="507" spans="1:39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AH507"/>
      <c r="AI507"/>
      <c r="AL507"/>
      <c r="AM507"/>
    </row>
    <row r="508" spans="1:39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AH508"/>
      <c r="AI508"/>
      <c r="AL508"/>
      <c r="AM508"/>
    </row>
    <row r="509" spans="1:39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AH509"/>
      <c r="AI509"/>
      <c r="AL509"/>
      <c r="AM509"/>
    </row>
    <row r="510" spans="1:39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AH510"/>
      <c r="AI510"/>
      <c r="AL510"/>
      <c r="AM510"/>
    </row>
    <row r="511" spans="1:39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AH511"/>
      <c r="AI511"/>
      <c r="AL511"/>
      <c r="AM511"/>
    </row>
    <row r="512" spans="1:39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AH512"/>
      <c r="AI512"/>
      <c r="AL512"/>
      <c r="AM512"/>
    </row>
    <row r="513" spans="1:39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AH513"/>
      <c r="AI513"/>
      <c r="AL513"/>
      <c r="AM513"/>
    </row>
    <row r="514" spans="1:39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AH514"/>
      <c r="AI514"/>
      <c r="AL514"/>
      <c r="AM514"/>
    </row>
    <row r="515" spans="1:39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AH515"/>
      <c r="AI515"/>
      <c r="AL515"/>
      <c r="AM515"/>
    </row>
    <row r="516" spans="1:39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AH516"/>
      <c r="AI516"/>
      <c r="AL516"/>
      <c r="AM516"/>
    </row>
    <row r="517" spans="1:39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AH517"/>
      <c r="AI517"/>
      <c r="AL517"/>
      <c r="AM517"/>
    </row>
    <row r="518" spans="1:39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AH518"/>
      <c r="AI518"/>
      <c r="AL518"/>
      <c r="AM518"/>
    </row>
    <row r="519" spans="1:39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AH519"/>
      <c r="AI519"/>
      <c r="AL519"/>
      <c r="AM519"/>
    </row>
    <row r="520" spans="1:39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AH520"/>
      <c r="AI520"/>
      <c r="AL520"/>
      <c r="AM520"/>
    </row>
    <row r="521" spans="1:39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AH521"/>
      <c r="AI521"/>
      <c r="AL521"/>
      <c r="AM521"/>
    </row>
    <row r="522" spans="1:39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AH522"/>
      <c r="AI522"/>
      <c r="AL522"/>
      <c r="AM522"/>
    </row>
    <row r="523" spans="1:39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AH523"/>
      <c r="AI523"/>
      <c r="AL523"/>
      <c r="AM523"/>
    </row>
    <row r="524" spans="1:39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AH524"/>
      <c r="AI524"/>
      <c r="AL524"/>
      <c r="AM524"/>
    </row>
    <row r="525" spans="1:39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AH525"/>
      <c r="AI525"/>
      <c r="AL525"/>
      <c r="AM525"/>
    </row>
    <row r="526" spans="1:39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AH526"/>
      <c r="AI526"/>
      <c r="AL526"/>
      <c r="AM526"/>
    </row>
    <row r="527" spans="1:39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AH527"/>
      <c r="AI527"/>
      <c r="AL527"/>
      <c r="AM527"/>
    </row>
    <row r="528" spans="1:39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AH528"/>
      <c r="AI528"/>
      <c r="AL528"/>
      <c r="AM528"/>
    </row>
    <row r="529" spans="1:39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AH529"/>
      <c r="AI529"/>
      <c r="AL529"/>
      <c r="AM529"/>
    </row>
    <row r="530" spans="1:39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AH530"/>
      <c r="AI530"/>
      <c r="AL530"/>
      <c r="AM530"/>
    </row>
    <row r="531" spans="1:39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AH531"/>
      <c r="AI531"/>
      <c r="AL531"/>
      <c r="AM531"/>
    </row>
    <row r="532" spans="1:39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AH532"/>
      <c r="AI532"/>
      <c r="AL532"/>
      <c r="AM532"/>
    </row>
    <row r="533" spans="1:39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AH533"/>
      <c r="AI533"/>
      <c r="AL533"/>
      <c r="AM533"/>
    </row>
    <row r="534" spans="1:39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AH534"/>
      <c r="AI534"/>
      <c r="AL534"/>
      <c r="AM534"/>
    </row>
    <row r="535" spans="1:39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AH535"/>
      <c r="AI535"/>
      <c r="AL535"/>
      <c r="AM535"/>
    </row>
    <row r="536" spans="1:39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AH536"/>
      <c r="AI536"/>
      <c r="AL536"/>
      <c r="AM536"/>
    </row>
    <row r="537" spans="1:39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AH537"/>
      <c r="AI537"/>
      <c r="AL537"/>
      <c r="AM537"/>
    </row>
    <row r="538" spans="1:39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AH538"/>
      <c r="AI538"/>
      <c r="AL538"/>
      <c r="AM538"/>
    </row>
    <row r="539" spans="1:39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AH539"/>
      <c r="AI539"/>
      <c r="AL539"/>
      <c r="AM539"/>
    </row>
    <row r="540" spans="1:39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AH540"/>
      <c r="AI540"/>
      <c r="AL540"/>
      <c r="AM540"/>
    </row>
    <row r="541" spans="1:39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AH541"/>
      <c r="AI541"/>
      <c r="AL541"/>
      <c r="AM541"/>
    </row>
    <row r="542" spans="1:39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AH542"/>
      <c r="AI542"/>
      <c r="AL542"/>
      <c r="AM542"/>
    </row>
    <row r="543" spans="1:39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AH543"/>
      <c r="AI543"/>
      <c r="AL543"/>
      <c r="AM543"/>
    </row>
    <row r="544" spans="1:39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AH544"/>
      <c r="AI544"/>
      <c r="AL544"/>
      <c r="AM544"/>
    </row>
    <row r="545" spans="1:39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AH545"/>
      <c r="AI545"/>
      <c r="AL545"/>
      <c r="AM545"/>
    </row>
    <row r="546" spans="1:39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AH546"/>
      <c r="AI546"/>
      <c r="AL546"/>
      <c r="AM546"/>
    </row>
    <row r="547" spans="1:39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AH547"/>
      <c r="AI547"/>
      <c r="AL547"/>
      <c r="AM547"/>
    </row>
    <row r="548" spans="1:39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AH548"/>
      <c r="AI548"/>
      <c r="AL548"/>
      <c r="AM548"/>
    </row>
    <row r="549" spans="1:39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AH549"/>
      <c r="AI549"/>
      <c r="AL549"/>
      <c r="AM549"/>
    </row>
    <row r="550" spans="1:39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AH550"/>
      <c r="AI550"/>
      <c r="AL550"/>
      <c r="AM550"/>
    </row>
    <row r="551" spans="1:39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AH551"/>
      <c r="AI551"/>
      <c r="AL551"/>
      <c r="AM551"/>
    </row>
    <row r="552" spans="1:39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AH552"/>
      <c r="AI552"/>
      <c r="AL552"/>
      <c r="AM552"/>
    </row>
    <row r="553" spans="1:39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AH553"/>
      <c r="AI553"/>
      <c r="AL553"/>
      <c r="AM553"/>
    </row>
    <row r="554" spans="1:39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AH554"/>
      <c r="AI554"/>
      <c r="AL554"/>
      <c r="AM554"/>
    </row>
    <row r="555" spans="1:39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AH555"/>
      <c r="AI555"/>
      <c r="AL555"/>
      <c r="AM555"/>
    </row>
    <row r="556" spans="1:39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AH556"/>
      <c r="AI556"/>
      <c r="AL556"/>
      <c r="AM556"/>
    </row>
    <row r="557" spans="1:39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AH557"/>
      <c r="AI557"/>
      <c r="AL557"/>
      <c r="AM557"/>
    </row>
    <row r="558" spans="1:39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AH558"/>
      <c r="AI558"/>
      <c r="AL558"/>
      <c r="AM558"/>
    </row>
    <row r="559" spans="1:39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AH559"/>
      <c r="AI559"/>
      <c r="AL559"/>
      <c r="AM559"/>
    </row>
    <row r="560" spans="1:39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AH560"/>
      <c r="AI560"/>
      <c r="AL560"/>
      <c r="AM560"/>
    </row>
    <row r="561" spans="1:39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AH561"/>
      <c r="AI561"/>
      <c r="AL561"/>
      <c r="AM561"/>
    </row>
    <row r="562" spans="1:39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AH562"/>
      <c r="AI562"/>
      <c r="AL562"/>
      <c r="AM562"/>
    </row>
    <row r="563" spans="1:39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AH563"/>
      <c r="AI563"/>
      <c r="AL563"/>
      <c r="AM563"/>
    </row>
    <row r="564" spans="1:39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AH564"/>
      <c r="AI564"/>
      <c r="AL564"/>
      <c r="AM564"/>
    </row>
    <row r="565" spans="1:39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AH565"/>
      <c r="AI565"/>
      <c r="AL565"/>
      <c r="AM565"/>
    </row>
    <row r="566" spans="1:39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AH566"/>
      <c r="AI566"/>
      <c r="AL566"/>
      <c r="AM566"/>
    </row>
    <row r="567" spans="1:39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AH567"/>
      <c r="AI567"/>
      <c r="AL567"/>
      <c r="AM567"/>
    </row>
    <row r="568" spans="1:39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AH568"/>
      <c r="AI568"/>
      <c r="AL568"/>
      <c r="AM568"/>
    </row>
    <row r="569" spans="1:39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AH569"/>
      <c r="AI569"/>
      <c r="AL569"/>
      <c r="AM569"/>
    </row>
    <row r="570" spans="1:39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AH570"/>
      <c r="AI570"/>
      <c r="AL570"/>
      <c r="AM570"/>
    </row>
    <row r="571" spans="1:39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AH571"/>
      <c r="AI571"/>
      <c r="AL571"/>
      <c r="AM571"/>
    </row>
    <row r="572" spans="1:39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AH572"/>
      <c r="AI572"/>
      <c r="AL572"/>
      <c r="AM572"/>
    </row>
    <row r="573" spans="1:39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AH573"/>
      <c r="AI573"/>
      <c r="AL573"/>
      <c r="AM573"/>
    </row>
    <row r="574" spans="1:39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AH574"/>
      <c r="AI574"/>
      <c r="AL574"/>
      <c r="AM574"/>
    </row>
    <row r="575" spans="1:39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AH575"/>
      <c r="AI575"/>
      <c r="AL575"/>
      <c r="AM575"/>
    </row>
    <row r="576" spans="1:39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AH576"/>
      <c r="AI576"/>
      <c r="AL576"/>
      <c r="AM576"/>
    </row>
    <row r="577" spans="1:39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AH577"/>
      <c r="AI577"/>
      <c r="AL577"/>
      <c r="AM577"/>
    </row>
    <row r="578" spans="1:39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AH578"/>
      <c r="AI578"/>
      <c r="AL578"/>
      <c r="AM578"/>
    </row>
    <row r="579" spans="1:39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AH579"/>
      <c r="AI579"/>
      <c r="AL579"/>
      <c r="AM579"/>
    </row>
    <row r="580" spans="1:39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AH580"/>
      <c r="AI580"/>
      <c r="AL580"/>
      <c r="AM580"/>
    </row>
    <row r="581" spans="1:39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AH581"/>
      <c r="AI581"/>
      <c r="AL581"/>
      <c r="AM581"/>
    </row>
    <row r="582" spans="1:39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AH582"/>
      <c r="AI582"/>
      <c r="AL582"/>
      <c r="AM582"/>
    </row>
    <row r="583" spans="1:39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AH583"/>
      <c r="AI583"/>
      <c r="AL583"/>
      <c r="AM583"/>
    </row>
    <row r="584" spans="1:39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AH584"/>
      <c r="AI584"/>
      <c r="AL584"/>
      <c r="AM584"/>
    </row>
    <row r="585" spans="1:39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AH585"/>
      <c r="AI585"/>
      <c r="AL585"/>
      <c r="AM585"/>
    </row>
    <row r="586" spans="1:39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AH586"/>
      <c r="AI586"/>
      <c r="AL586"/>
      <c r="AM586"/>
    </row>
    <row r="587" spans="1:39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AH587"/>
      <c r="AI587"/>
      <c r="AL587"/>
      <c r="AM587"/>
    </row>
    <row r="588" spans="1:39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AH588"/>
      <c r="AI588"/>
      <c r="AL588"/>
      <c r="AM588"/>
    </row>
    <row r="589" spans="1:39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AH589"/>
      <c r="AI589"/>
      <c r="AL589"/>
      <c r="AM589"/>
    </row>
    <row r="590" spans="1:39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AH590"/>
      <c r="AI590"/>
      <c r="AL590"/>
      <c r="AM590"/>
    </row>
    <row r="591" spans="1:39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AH591"/>
      <c r="AI591"/>
      <c r="AL591"/>
      <c r="AM591"/>
    </row>
    <row r="592" spans="1:39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AH592"/>
      <c r="AI592"/>
      <c r="AL592"/>
      <c r="AM592"/>
    </row>
    <row r="593" spans="1:39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AH593"/>
      <c r="AI593"/>
      <c r="AL593"/>
      <c r="AM593"/>
    </row>
    <row r="594" spans="1:39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AH594"/>
      <c r="AI594"/>
      <c r="AL594"/>
      <c r="AM594"/>
    </row>
    <row r="595" spans="1:39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AH595"/>
      <c r="AI595"/>
      <c r="AL595"/>
      <c r="AM595"/>
    </row>
    <row r="596" spans="1:39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AH596"/>
      <c r="AI596"/>
      <c r="AL596"/>
      <c r="AM596"/>
    </row>
    <row r="597" spans="1:39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AH597"/>
      <c r="AI597"/>
      <c r="AL597"/>
      <c r="AM597"/>
    </row>
    <row r="598" spans="1:39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AH598"/>
      <c r="AI598"/>
      <c r="AL598"/>
      <c r="AM598"/>
    </row>
    <row r="599" spans="1:39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AH599"/>
      <c r="AI599"/>
      <c r="AL599"/>
      <c r="AM599"/>
    </row>
    <row r="600" spans="1:39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AH600"/>
      <c r="AI600"/>
      <c r="AL600"/>
      <c r="AM600"/>
    </row>
    <row r="601" spans="1:39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AH601"/>
      <c r="AI601"/>
      <c r="AL601"/>
      <c r="AM601"/>
    </row>
    <row r="602" spans="1:39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AH602"/>
      <c r="AI602"/>
      <c r="AL602"/>
      <c r="AM602"/>
    </row>
    <row r="603" spans="1:39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AH603"/>
      <c r="AI603"/>
      <c r="AL603"/>
      <c r="AM603"/>
    </row>
    <row r="604" spans="1:39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AH604"/>
      <c r="AI604"/>
      <c r="AL604"/>
      <c r="AM604"/>
    </row>
    <row r="605" spans="1:39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AH605"/>
      <c r="AI605"/>
      <c r="AL605"/>
      <c r="AM605"/>
    </row>
    <row r="606" spans="1:39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AH606"/>
      <c r="AI606"/>
      <c r="AL606"/>
      <c r="AM606"/>
    </row>
    <row r="607" spans="1:39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AH607"/>
      <c r="AI607"/>
      <c r="AL607"/>
      <c r="AM607"/>
    </row>
    <row r="608" spans="1:39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AH608"/>
      <c r="AI608"/>
      <c r="AL608"/>
      <c r="AM608"/>
    </row>
    <row r="609" spans="1:39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AH609"/>
      <c r="AI609"/>
      <c r="AL609"/>
      <c r="AM609"/>
    </row>
    <row r="610" spans="1:39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AH610"/>
      <c r="AI610"/>
      <c r="AL610"/>
      <c r="AM610"/>
    </row>
    <row r="611" spans="1:39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AH611"/>
      <c r="AI611"/>
      <c r="AL611"/>
      <c r="AM611"/>
    </row>
    <row r="612" spans="1:39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AH612"/>
      <c r="AI612"/>
      <c r="AL612"/>
      <c r="AM612"/>
    </row>
    <row r="613" spans="1:39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AH613"/>
      <c r="AI613"/>
      <c r="AL613"/>
      <c r="AM613"/>
    </row>
    <row r="614" spans="1:39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AH614"/>
      <c r="AI614"/>
      <c r="AL614"/>
      <c r="AM614"/>
    </row>
    <row r="615" spans="1:39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AH615"/>
      <c r="AI615"/>
      <c r="AL615"/>
      <c r="AM615"/>
    </row>
    <row r="616" spans="1:39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AH616"/>
      <c r="AI616"/>
      <c r="AL616"/>
      <c r="AM616"/>
    </row>
    <row r="617" spans="1:39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AH617"/>
      <c r="AI617"/>
      <c r="AL617"/>
      <c r="AM617"/>
    </row>
    <row r="618" spans="1:39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AH618"/>
      <c r="AI618"/>
      <c r="AL618"/>
      <c r="AM618"/>
    </row>
    <row r="619" spans="1:39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AH619"/>
      <c r="AI619"/>
      <c r="AL619"/>
      <c r="AM619"/>
    </row>
    <row r="620" spans="1:39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AH620"/>
      <c r="AI620"/>
      <c r="AL620"/>
      <c r="AM620"/>
    </row>
    <row r="621" spans="1:39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AH621"/>
      <c r="AI621"/>
      <c r="AL621"/>
      <c r="AM621"/>
    </row>
    <row r="622" spans="1:39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AH622"/>
      <c r="AI622"/>
      <c r="AL622"/>
      <c r="AM622"/>
    </row>
    <row r="623" spans="1:39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AH623"/>
      <c r="AI623"/>
      <c r="AL623"/>
      <c r="AM623"/>
    </row>
    <row r="624" spans="1:39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AH624"/>
      <c r="AI624"/>
      <c r="AL624"/>
      <c r="AM624"/>
    </row>
    <row r="625" spans="1:39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AH625"/>
      <c r="AI625"/>
      <c r="AL625"/>
      <c r="AM625"/>
    </row>
    <row r="626" spans="1:39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AH626"/>
      <c r="AI626"/>
      <c r="AL626"/>
      <c r="AM626"/>
    </row>
    <row r="627" spans="1:39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AH627"/>
      <c r="AI627"/>
      <c r="AL627"/>
      <c r="AM627"/>
    </row>
    <row r="628" spans="1:39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AH628"/>
      <c r="AI628"/>
      <c r="AL628"/>
      <c r="AM628"/>
    </row>
    <row r="629" spans="1:39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AH629"/>
      <c r="AI629"/>
      <c r="AL629"/>
      <c r="AM629"/>
    </row>
    <row r="630" spans="1:39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AH630"/>
      <c r="AI630"/>
      <c r="AL630"/>
      <c r="AM630"/>
    </row>
    <row r="631" spans="1:39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AH631"/>
      <c r="AI631"/>
      <c r="AL631"/>
      <c r="AM631"/>
    </row>
    <row r="632" spans="1:39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AH632"/>
      <c r="AI632"/>
      <c r="AL632"/>
      <c r="AM632"/>
    </row>
    <row r="633" spans="1:39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AH633"/>
      <c r="AI633"/>
      <c r="AL633"/>
      <c r="AM633"/>
    </row>
    <row r="634" spans="1:39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AH634"/>
      <c r="AI634"/>
      <c r="AL634"/>
      <c r="AM634"/>
    </row>
    <row r="635" spans="1:39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AH635"/>
      <c r="AI635"/>
      <c r="AL635"/>
      <c r="AM635"/>
    </row>
    <row r="636" spans="1:39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AH636"/>
      <c r="AI636"/>
      <c r="AL636"/>
      <c r="AM636"/>
    </row>
    <row r="637" spans="1:39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AH637"/>
      <c r="AI637"/>
      <c r="AL637"/>
      <c r="AM637"/>
    </row>
    <row r="638" spans="1:39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AH638"/>
      <c r="AI638"/>
      <c r="AL638"/>
      <c r="AM638"/>
    </row>
    <row r="639" spans="1:39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AH639"/>
      <c r="AI639"/>
      <c r="AL639"/>
      <c r="AM639"/>
    </row>
    <row r="640" spans="1:39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AH640"/>
      <c r="AI640"/>
      <c r="AL640"/>
      <c r="AM640"/>
    </row>
    <row r="641" spans="1:39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AH641"/>
      <c r="AI641"/>
      <c r="AL641"/>
      <c r="AM641"/>
    </row>
    <row r="642" spans="1:39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AH642"/>
      <c r="AI642"/>
      <c r="AL642"/>
      <c r="AM642"/>
    </row>
    <row r="643" spans="1:39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AH643"/>
      <c r="AI643"/>
      <c r="AL643"/>
      <c r="AM643"/>
    </row>
    <row r="644" spans="1:39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AH644"/>
      <c r="AI644"/>
      <c r="AL644"/>
      <c r="AM644"/>
    </row>
    <row r="645" spans="1:39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AH645"/>
      <c r="AI645"/>
      <c r="AL645"/>
      <c r="AM645"/>
    </row>
    <row r="646" spans="1:39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AH646"/>
      <c r="AI646"/>
      <c r="AL646"/>
      <c r="AM646"/>
    </row>
    <row r="647" spans="1:39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AH647"/>
      <c r="AI647"/>
      <c r="AL647"/>
      <c r="AM647"/>
    </row>
    <row r="648" spans="1:39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AH648"/>
      <c r="AI648"/>
      <c r="AL648"/>
      <c r="AM648"/>
    </row>
    <row r="649" spans="1:39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AH649"/>
      <c r="AI649"/>
      <c r="AL649"/>
      <c r="AM649"/>
    </row>
    <row r="650" spans="1:39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AH650"/>
      <c r="AI650"/>
      <c r="AL650"/>
      <c r="AM650"/>
    </row>
    <row r="651" spans="1:39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AH651"/>
      <c r="AI651"/>
      <c r="AL651"/>
      <c r="AM651"/>
    </row>
    <row r="652" spans="1:39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AH652"/>
      <c r="AI652"/>
      <c r="AL652"/>
      <c r="AM652"/>
    </row>
    <row r="653" spans="1:39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AH653"/>
      <c r="AI653"/>
      <c r="AL653"/>
      <c r="AM653"/>
    </row>
    <row r="654" spans="1:39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AH654"/>
      <c r="AI654"/>
      <c r="AL654"/>
      <c r="AM654"/>
    </row>
    <row r="655" spans="1:39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AH655"/>
      <c r="AI655"/>
      <c r="AL655"/>
      <c r="AM655"/>
    </row>
    <row r="656" spans="1:39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AH656"/>
      <c r="AI656"/>
      <c r="AL656"/>
      <c r="AM656"/>
    </row>
    <row r="657" spans="1:39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AH657"/>
      <c r="AI657"/>
      <c r="AL657"/>
      <c r="AM657"/>
    </row>
    <row r="658" spans="1:39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AH658"/>
      <c r="AI658"/>
      <c r="AL658"/>
      <c r="AM658"/>
    </row>
    <row r="659" spans="1:39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AH659"/>
      <c r="AI659"/>
      <c r="AL659"/>
      <c r="AM659"/>
    </row>
    <row r="660" spans="1:39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AH660"/>
      <c r="AI660"/>
      <c r="AL660"/>
      <c r="AM660"/>
    </row>
    <row r="661" spans="1:39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AH661"/>
      <c r="AI661"/>
      <c r="AL661"/>
      <c r="AM661"/>
    </row>
    <row r="662" spans="1:39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AH662"/>
      <c r="AI662"/>
      <c r="AL662"/>
      <c r="AM662"/>
    </row>
    <row r="663" spans="1:39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AH663"/>
      <c r="AI663"/>
      <c r="AL663"/>
      <c r="AM663"/>
    </row>
    <row r="664" spans="1:39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AH664"/>
      <c r="AI664"/>
      <c r="AL664"/>
      <c r="AM664"/>
    </row>
    <row r="665" spans="1:39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AH665"/>
      <c r="AI665"/>
      <c r="AL665"/>
      <c r="AM665"/>
    </row>
    <row r="666" spans="1:39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AH666"/>
      <c r="AI666"/>
      <c r="AL666"/>
      <c r="AM666"/>
    </row>
    <row r="667" spans="1:39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AH667"/>
      <c r="AI667"/>
      <c r="AL667"/>
      <c r="AM667"/>
    </row>
    <row r="668" spans="1:39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AH668"/>
      <c r="AI668"/>
      <c r="AL668"/>
      <c r="AM668"/>
    </row>
    <row r="669" spans="1:39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AH669"/>
      <c r="AI669"/>
      <c r="AL669"/>
      <c r="AM669"/>
    </row>
    <row r="670" spans="1:39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AH670"/>
      <c r="AI670"/>
      <c r="AL670"/>
      <c r="AM670"/>
    </row>
    <row r="671" spans="1:39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AH671"/>
      <c r="AI671"/>
      <c r="AL671"/>
      <c r="AM671"/>
    </row>
    <row r="672" spans="1:39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AH672"/>
      <c r="AI672"/>
      <c r="AL672"/>
      <c r="AM672"/>
    </row>
    <row r="673" spans="1:39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AH673"/>
      <c r="AI673"/>
      <c r="AL673"/>
      <c r="AM673"/>
    </row>
    <row r="674" spans="1:39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AH674"/>
      <c r="AI674"/>
      <c r="AL674"/>
      <c r="AM674"/>
    </row>
    <row r="675" spans="1:39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AH675"/>
      <c r="AI675"/>
      <c r="AL675"/>
      <c r="AM675"/>
    </row>
    <row r="676" spans="1:39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AH676"/>
      <c r="AI676"/>
      <c r="AL676"/>
      <c r="AM676"/>
    </row>
    <row r="677" spans="1:39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AH677"/>
      <c r="AI677"/>
      <c r="AL677"/>
      <c r="AM677"/>
    </row>
    <row r="678" spans="1:39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AH678"/>
      <c r="AI678"/>
      <c r="AL678"/>
      <c r="AM678"/>
    </row>
    <row r="679" spans="1:39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AH679"/>
      <c r="AI679"/>
      <c r="AL679"/>
      <c r="AM679"/>
    </row>
    <row r="680" spans="1:39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AH680"/>
      <c r="AI680"/>
      <c r="AL680"/>
      <c r="AM680"/>
    </row>
    <row r="681" spans="1:39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AH681"/>
      <c r="AI681"/>
      <c r="AL681"/>
      <c r="AM681"/>
    </row>
    <row r="682" spans="1:39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AH682"/>
      <c r="AI682"/>
      <c r="AL682"/>
      <c r="AM682"/>
    </row>
    <row r="683" spans="1:39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AH683"/>
      <c r="AI683"/>
      <c r="AL683"/>
      <c r="AM683"/>
    </row>
    <row r="684" spans="1:39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AH684"/>
      <c r="AI684"/>
      <c r="AL684"/>
      <c r="AM684"/>
    </row>
    <row r="685" spans="1:39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AH685"/>
      <c r="AI685"/>
      <c r="AL685"/>
      <c r="AM685"/>
    </row>
    <row r="686" spans="1:39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AH686"/>
      <c r="AI686"/>
      <c r="AL686"/>
      <c r="AM686"/>
    </row>
    <row r="687" spans="1:39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AH687"/>
      <c r="AI687"/>
      <c r="AL687"/>
      <c r="AM687"/>
    </row>
    <row r="688" spans="1:39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AH688"/>
      <c r="AI688"/>
      <c r="AL688"/>
      <c r="AM688"/>
    </row>
    <row r="689" spans="1:39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AH689"/>
      <c r="AI689"/>
      <c r="AL689"/>
      <c r="AM689"/>
    </row>
    <row r="690" spans="1:39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AH690"/>
      <c r="AI690"/>
      <c r="AL690"/>
      <c r="AM690"/>
    </row>
    <row r="691" spans="1:39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AH691"/>
      <c r="AI691"/>
      <c r="AL691"/>
      <c r="AM691"/>
    </row>
    <row r="692" spans="1:39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AH692"/>
      <c r="AI692"/>
      <c r="AL692"/>
      <c r="AM692"/>
    </row>
    <row r="693" spans="1:39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AH693"/>
      <c r="AI693"/>
      <c r="AL693"/>
      <c r="AM693"/>
    </row>
    <row r="694" spans="1:39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AH694"/>
      <c r="AI694"/>
      <c r="AL694"/>
      <c r="AM694"/>
    </row>
    <row r="695" spans="1:39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AH695"/>
      <c r="AI695"/>
      <c r="AL695"/>
      <c r="AM695"/>
    </row>
    <row r="696" spans="1:39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AH696"/>
      <c r="AI696"/>
      <c r="AL696"/>
      <c r="AM696"/>
    </row>
    <row r="697" spans="1:39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AH697"/>
      <c r="AI697"/>
      <c r="AL697"/>
      <c r="AM697"/>
    </row>
    <row r="698" spans="1:39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AH698"/>
      <c r="AI698"/>
      <c r="AL698"/>
      <c r="AM698"/>
    </row>
    <row r="699" spans="1:39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AH699"/>
      <c r="AI699"/>
      <c r="AL699"/>
      <c r="AM699"/>
    </row>
    <row r="700" spans="1:39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AH700"/>
      <c r="AI700"/>
      <c r="AL700"/>
      <c r="AM700"/>
    </row>
    <row r="701" spans="1:39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AH701"/>
      <c r="AI701"/>
      <c r="AL701"/>
      <c r="AM701"/>
    </row>
    <row r="702" spans="1:39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AH702"/>
      <c r="AI702"/>
      <c r="AL702"/>
      <c r="AM702"/>
    </row>
    <row r="703" spans="1:39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AH703"/>
      <c r="AI703"/>
      <c r="AL703"/>
      <c r="AM703"/>
    </row>
    <row r="704" spans="1:39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AH704"/>
      <c r="AI704"/>
      <c r="AL704"/>
      <c r="AM704"/>
    </row>
    <row r="705" spans="1:39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AH705"/>
      <c r="AI705"/>
      <c r="AL705"/>
      <c r="AM705"/>
    </row>
    <row r="706" spans="1:39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AH706"/>
      <c r="AI706"/>
      <c r="AL706"/>
      <c r="AM706"/>
    </row>
    <row r="707" spans="1:39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AH707"/>
      <c r="AI707"/>
      <c r="AL707"/>
      <c r="AM707"/>
    </row>
    <row r="708" spans="1:39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AH708"/>
      <c r="AI708"/>
      <c r="AL708"/>
      <c r="AM708"/>
    </row>
    <row r="709" spans="1:39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AH709"/>
      <c r="AI709"/>
      <c r="AL709"/>
      <c r="AM709"/>
    </row>
    <row r="710" spans="1:39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AH710"/>
      <c r="AI710"/>
      <c r="AL710"/>
      <c r="AM710"/>
    </row>
    <row r="711" spans="1:39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AH711"/>
      <c r="AI711"/>
      <c r="AL711"/>
      <c r="AM711"/>
    </row>
    <row r="712" spans="1:39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AH712"/>
      <c r="AI712"/>
      <c r="AL712"/>
      <c r="AM712"/>
    </row>
    <row r="713" spans="1:39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AH713"/>
      <c r="AI713"/>
      <c r="AL713"/>
      <c r="AM713"/>
    </row>
    <row r="714" spans="1:39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AH714"/>
      <c r="AI714"/>
      <c r="AL714"/>
      <c r="AM714"/>
    </row>
    <row r="715" spans="1:39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AH715"/>
      <c r="AI715"/>
      <c r="AL715"/>
      <c r="AM715"/>
    </row>
    <row r="716" spans="1:39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AH716"/>
      <c r="AI716"/>
      <c r="AL716"/>
      <c r="AM716"/>
    </row>
    <row r="717" spans="1:39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AH717"/>
      <c r="AI717"/>
      <c r="AL717"/>
      <c r="AM717"/>
    </row>
    <row r="718" spans="1:39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AH718"/>
      <c r="AI718"/>
      <c r="AL718"/>
      <c r="AM718"/>
    </row>
    <row r="719" spans="1:39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AH719"/>
      <c r="AI719"/>
      <c r="AL719"/>
      <c r="AM719"/>
    </row>
    <row r="720" spans="1:39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AH720"/>
      <c r="AI720"/>
      <c r="AL720"/>
      <c r="AM720"/>
    </row>
    <row r="721" spans="1:39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AH721"/>
      <c r="AI721"/>
      <c r="AL721"/>
      <c r="AM721"/>
    </row>
    <row r="722" spans="1:39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AH722"/>
      <c r="AI722"/>
      <c r="AL722"/>
      <c r="AM722"/>
    </row>
    <row r="723" spans="1:39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AH723"/>
      <c r="AI723"/>
      <c r="AL723"/>
      <c r="AM723"/>
    </row>
    <row r="724" spans="1:39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AH724"/>
      <c r="AI724"/>
      <c r="AL724"/>
      <c r="AM724"/>
    </row>
    <row r="725" spans="1:39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AH725"/>
      <c r="AI725"/>
      <c r="AL725"/>
      <c r="AM725"/>
    </row>
    <row r="726" spans="1:39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AH726"/>
      <c r="AI726"/>
      <c r="AL726"/>
      <c r="AM726"/>
    </row>
    <row r="727" spans="1:39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AH727"/>
      <c r="AI727"/>
      <c r="AL727"/>
      <c r="AM727"/>
    </row>
    <row r="728" spans="1:39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AH728"/>
      <c r="AI728"/>
      <c r="AL728"/>
      <c r="AM728"/>
    </row>
    <row r="729" spans="1:39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AH729"/>
      <c r="AI729"/>
      <c r="AL729"/>
      <c r="AM729"/>
    </row>
    <row r="730" spans="1:39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AH730"/>
      <c r="AI730"/>
      <c r="AL730"/>
      <c r="AM730"/>
    </row>
    <row r="731" spans="1:39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AH731"/>
      <c r="AI731"/>
      <c r="AL731"/>
      <c r="AM731"/>
    </row>
    <row r="732" spans="1:39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AH732"/>
      <c r="AI732"/>
      <c r="AL732"/>
      <c r="AM732"/>
    </row>
    <row r="733" spans="1:39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AH733"/>
      <c r="AI733"/>
      <c r="AL733"/>
      <c r="AM733"/>
    </row>
    <row r="734" spans="1:39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AH734"/>
      <c r="AI734"/>
      <c r="AL734"/>
      <c r="AM734"/>
    </row>
    <row r="735" spans="1:39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AH735"/>
      <c r="AI735"/>
      <c r="AL735"/>
      <c r="AM735"/>
    </row>
    <row r="736" spans="1:39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AH736"/>
      <c r="AI736"/>
      <c r="AL736"/>
      <c r="AM736"/>
    </row>
    <row r="737" spans="1:39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AH737"/>
      <c r="AI737"/>
      <c r="AL737"/>
      <c r="AM737"/>
    </row>
    <row r="738" spans="1:39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AH738"/>
      <c r="AI738"/>
      <c r="AL738"/>
      <c r="AM738"/>
    </row>
    <row r="739" spans="1:39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AH739"/>
      <c r="AI739"/>
      <c r="AL739"/>
      <c r="AM739"/>
    </row>
    <row r="740" spans="1:39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AH740"/>
      <c r="AI740"/>
      <c r="AL740"/>
      <c r="AM740"/>
    </row>
    <row r="741" spans="1:39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AH741"/>
      <c r="AI741"/>
      <c r="AL741"/>
      <c r="AM741"/>
    </row>
    <row r="742" spans="1:39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AH742"/>
      <c r="AI742"/>
      <c r="AL742"/>
      <c r="AM742"/>
    </row>
    <row r="743" spans="1:39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AH743"/>
      <c r="AI743"/>
      <c r="AL743"/>
      <c r="AM743"/>
    </row>
    <row r="744" spans="1:39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AH744"/>
      <c r="AI744"/>
      <c r="AL744"/>
      <c r="AM744"/>
    </row>
    <row r="745" spans="1:39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AH745"/>
      <c r="AI745"/>
      <c r="AL745"/>
      <c r="AM745"/>
    </row>
    <row r="746" spans="1:39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AH746"/>
      <c r="AI746"/>
      <c r="AL746"/>
      <c r="AM746"/>
    </row>
    <row r="747" spans="1:39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AH747"/>
      <c r="AI747"/>
      <c r="AL747"/>
      <c r="AM747"/>
    </row>
    <row r="748" spans="1:39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AH748"/>
      <c r="AI748"/>
      <c r="AL748"/>
      <c r="AM748"/>
    </row>
    <row r="749" spans="1:39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AH749"/>
      <c r="AI749"/>
      <c r="AL749"/>
      <c r="AM749"/>
    </row>
    <row r="750" spans="1:39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AH750"/>
      <c r="AI750"/>
      <c r="AL750"/>
      <c r="AM750"/>
    </row>
    <row r="751" spans="1:39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AH751"/>
      <c r="AI751"/>
      <c r="AL751"/>
      <c r="AM751"/>
    </row>
    <row r="752" spans="1:39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AH752"/>
      <c r="AI752"/>
      <c r="AL752"/>
      <c r="AM752"/>
    </row>
    <row r="753" spans="1:39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AH753"/>
      <c r="AI753"/>
      <c r="AL753"/>
      <c r="AM753"/>
    </row>
    <row r="754" spans="1:39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AH754"/>
      <c r="AI754"/>
      <c r="AL754"/>
      <c r="AM754"/>
    </row>
    <row r="755" spans="1:39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AH755"/>
      <c r="AI755"/>
      <c r="AL755"/>
      <c r="AM755"/>
    </row>
    <row r="756" spans="1:39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AH756"/>
      <c r="AI756"/>
      <c r="AL756"/>
      <c r="AM756"/>
    </row>
    <row r="757" spans="1:39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AH757"/>
      <c r="AI757"/>
      <c r="AL757"/>
      <c r="AM757"/>
    </row>
    <row r="758" spans="1:39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AH758"/>
      <c r="AI758"/>
      <c r="AL758"/>
      <c r="AM758"/>
    </row>
    <row r="759" spans="1:39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AH759"/>
      <c r="AI759"/>
      <c r="AL759"/>
      <c r="AM759"/>
    </row>
    <row r="760" spans="1:39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AH760"/>
      <c r="AI760"/>
      <c r="AL760"/>
      <c r="AM760"/>
    </row>
    <row r="761" spans="1:39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AH761"/>
      <c r="AI761"/>
      <c r="AL761"/>
      <c r="AM761"/>
    </row>
    <row r="762" spans="1:39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AH762"/>
      <c r="AI762"/>
      <c r="AL762"/>
      <c r="AM762"/>
    </row>
    <row r="763" spans="1:39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AH763"/>
      <c r="AI763"/>
      <c r="AL763"/>
      <c r="AM763"/>
    </row>
    <row r="764" spans="1:39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AH764"/>
      <c r="AI764"/>
      <c r="AL764"/>
      <c r="AM764"/>
    </row>
    <row r="765" spans="1:39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AH765"/>
      <c r="AI765"/>
      <c r="AL765"/>
      <c r="AM765"/>
    </row>
    <row r="766" spans="1:39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AH766"/>
      <c r="AI766"/>
      <c r="AL766"/>
      <c r="AM766"/>
    </row>
    <row r="767" spans="1:39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AH767"/>
      <c r="AI767"/>
      <c r="AL767"/>
      <c r="AM767"/>
    </row>
    <row r="768" spans="1:39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AH768"/>
      <c r="AI768"/>
      <c r="AL768"/>
      <c r="AM768"/>
    </row>
    <row r="769" spans="1:39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AH769"/>
      <c r="AI769"/>
      <c r="AL769"/>
      <c r="AM769"/>
    </row>
    <row r="770" spans="1:39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AH770"/>
      <c r="AI770"/>
      <c r="AL770"/>
      <c r="AM770"/>
    </row>
    <row r="771" spans="1:39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AH771"/>
      <c r="AI771"/>
      <c r="AL771"/>
      <c r="AM771"/>
    </row>
    <row r="772" spans="1:39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AH772"/>
      <c r="AI772"/>
      <c r="AL772"/>
      <c r="AM772"/>
    </row>
    <row r="773" spans="1:39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AH773"/>
      <c r="AI773"/>
      <c r="AL773"/>
      <c r="AM773"/>
    </row>
    <row r="774" spans="1:39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AH774"/>
      <c r="AI774"/>
      <c r="AL774"/>
      <c r="AM774"/>
    </row>
    <row r="775" spans="1:39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AH775"/>
      <c r="AI775"/>
      <c r="AL775"/>
      <c r="AM775"/>
    </row>
    <row r="776" spans="1:39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AH776"/>
      <c r="AI776"/>
      <c r="AL776"/>
      <c r="AM776"/>
    </row>
    <row r="777" spans="1:39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AH777"/>
      <c r="AI777"/>
      <c r="AL777"/>
      <c r="AM777"/>
    </row>
    <row r="778" spans="1:39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AH778"/>
      <c r="AI778"/>
      <c r="AL778"/>
      <c r="AM778"/>
    </row>
    <row r="779" spans="1:39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AH779"/>
      <c r="AI779"/>
      <c r="AL779"/>
      <c r="AM779"/>
    </row>
    <row r="780" spans="1:39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AH780"/>
      <c r="AI780"/>
      <c r="AL780"/>
      <c r="AM780"/>
    </row>
    <row r="781" spans="1:39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AH781"/>
      <c r="AI781"/>
      <c r="AL781"/>
      <c r="AM781"/>
    </row>
    <row r="782" spans="1:39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AH782"/>
      <c r="AI782"/>
      <c r="AL782"/>
      <c r="AM782"/>
    </row>
    <row r="783" spans="1:39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AH783"/>
      <c r="AI783"/>
      <c r="AL783"/>
      <c r="AM783"/>
    </row>
    <row r="784" spans="1:39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AH784"/>
      <c r="AI784"/>
      <c r="AL784"/>
      <c r="AM784"/>
    </row>
    <row r="785" spans="1:39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AH785"/>
      <c r="AI785"/>
      <c r="AL785"/>
      <c r="AM785"/>
    </row>
    <row r="786" spans="1:39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AH786"/>
      <c r="AI786"/>
      <c r="AL786"/>
      <c r="AM786"/>
    </row>
    <row r="787" spans="1:39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AH787"/>
      <c r="AI787"/>
      <c r="AL787"/>
      <c r="AM787"/>
    </row>
    <row r="788" spans="1:39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AH788"/>
      <c r="AI788"/>
      <c r="AL788"/>
      <c r="AM788"/>
    </row>
    <row r="789" spans="1:39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AH789"/>
      <c r="AI789"/>
      <c r="AL789"/>
      <c r="AM789"/>
    </row>
    <row r="790" spans="1:39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AH790"/>
      <c r="AI790"/>
      <c r="AL790"/>
      <c r="AM790"/>
    </row>
    <row r="791" spans="1:39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AH791"/>
      <c r="AI791"/>
      <c r="AL791"/>
      <c r="AM791"/>
    </row>
    <row r="792" spans="1:39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AH792"/>
      <c r="AI792"/>
      <c r="AL792"/>
      <c r="AM792"/>
    </row>
    <row r="793" spans="1:39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AH793"/>
      <c r="AI793"/>
      <c r="AL793"/>
      <c r="AM793"/>
    </row>
    <row r="794" spans="1:39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AH794"/>
      <c r="AI794"/>
      <c r="AL794"/>
      <c r="AM794"/>
    </row>
    <row r="795" spans="1:39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AH795"/>
      <c r="AI795"/>
      <c r="AL795"/>
      <c r="AM795"/>
    </row>
    <row r="796" spans="1:39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AH796"/>
      <c r="AI796"/>
      <c r="AL796"/>
      <c r="AM796"/>
    </row>
    <row r="797" spans="1:39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AH797"/>
      <c r="AI797"/>
      <c r="AL797"/>
      <c r="AM797"/>
    </row>
    <row r="798" spans="1:39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AH798"/>
      <c r="AI798"/>
      <c r="AL798"/>
      <c r="AM798"/>
    </row>
    <row r="799" spans="1:39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AH799"/>
      <c r="AI799"/>
      <c r="AL799"/>
      <c r="AM799"/>
    </row>
    <row r="800" spans="1:39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AH800"/>
      <c r="AI800"/>
      <c r="AL800"/>
      <c r="AM800"/>
    </row>
    <row r="801" spans="1:39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AH801"/>
      <c r="AI801"/>
      <c r="AL801"/>
      <c r="AM801"/>
    </row>
    <row r="802" spans="1:39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AH802"/>
      <c r="AI802"/>
      <c r="AL802"/>
      <c r="AM802"/>
    </row>
    <row r="803" spans="1:39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AH803"/>
      <c r="AI803"/>
      <c r="AL803"/>
      <c r="AM803"/>
    </row>
    <row r="804" spans="1:39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AH804"/>
      <c r="AI804"/>
      <c r="AL804"/>
      <c r="AM804"/>
    </row>
    <row r="805" spans="1:39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AH805"/>
      <c r="AI805"/>
      <c r="AL805"/>
      <c r="AM805"/>
    </row>
    <row r="806" spans="1:39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AH806"/>
      <c r="AI806"/>
      <c r="AL806"/>
      <c r="AM806"/>
    </row>
    <row r="807" spans="1:39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AH807"/>
      <c r="AI807"/>
      <c r="AL807"/>
      <c r="AM807"/>
    </row>
    <row r="808" spans="1:39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AH808"/>
      <c r="AI808"/>
      <c r="AL808"/>
      <c r="AM808"/>
    </row>
    <row r="809" spans="1:39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AH809"/>
      <c r="AI809"/>
      <c r="AL809"/>
      <c r="AM809"/>
    </row>
    <row r="810" spans="1:39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AH810"/>
      <c r="AI810"/>
      <c r="AL810"/>
      <c r="AM810"/>
    </row>
    <row r="811" spans="1:39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AH811"/>
      <c r="AI811"/>
      <c r="AL811"/>
      <c r="AM811"/>
    </row>
    <row r="812" spans="1:39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AH812"/>
      <c r="AI812"/>
      <c r="AL812"/>
      <c r="AM812"/>
    </row>
    <row r="813" spans="1:39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AH813"/>
      <c r="AI813"/>
      <c r="AL813"/>
      <c r="AM813"/>
    </row>
    <row r="814" spans="1:39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AH814"/>
      <c r="AI814"/>
      <c r="AL814"/>
      <c r="AM814"/>
    </row>
    <row r="815" spans="1:39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AH815"/>
      <c r="AI815"/>
      <c r="AL815"/>
      <c r="AM815"/>
    </row>
    <row r="816" spans="1:39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AH816"/>
      <c r="AI816"/>
      <c r="AL816"/>
      <c r="AM816"/>
    </row>
    <row r="817" spans="1:39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AH817"/>
      <c r="AI817"/>
      <c r="AL817"/>
      <c r="AM817"/>
    </row>
    <row r="818" spans="1:39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AH818"/>
      <c r="AI818"/>
      <c r="AL818"/>
      <c r="AM818"/>
    </row>
    <row r="819" spans="1:39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AH819"/>
      <c r="AI819"/>
      <c r="AL819"/>
      <c r="AM819"/>
    </row>
    <row r="820" spans="1:39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AH820"/>
      <c r="AI820"/>
      <c r="AL820"/>
      <c r="AM820"/>
    </row>
    <row r="821" spans="1:39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AH821"/>
      <c r="AI821"/>
      <c r="AL821"/>
      <c r="AM821"/>
    </row>
    <row r="822" spans="1:39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AH822"/>
      <c r="AI822"/>
      <c r="AL822"/>
      <c r="AM822"/>
    </row>
    <row r="823" spans="1:39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AH823"/>
      <c r="AI823"/>
      <c r="AL823"/>
      <c r="AM823"/>
    </row>
    <row r="824" spans="1:39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AH824"/>
      <c r="AI824"/>
      <c r="AL824"/>
      <c r="AM824"/>
    </row>
    <row r="825" spans="1:39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AH825"/>
      <c r="AI825"/>
      <c r="AL825"/>
      <c r="AM825"/>
    </row>
    <row r="826" spans="1:39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AH826"/>
      <c r="AI826"/>
      <c r="AL826"/>
      <c r="AM826"/>
    </row>
    <row r="827" spans="1:39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AH827"/>
      <c r="AI827"/>
      <c r="AL827"/>
      <c r="AM827"/>
    </row>
    <row r="828" spans="1:39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AH828"/>
      <c r="AI828"/>
      <c r="AL828"/>
      <c r="AM828"/>
    </row>
    <row r="829" spans="1:39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AH829"/>
      <c r="AI829"/>
      <c r="AL829"/>
      <c r="AM829"/>
    </row>
    <row r="830" spans="1:39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AH830"/>
      <c r="AI830"/>
      <c r="AL830"/>
      <c r="AM830"/>
    </row>
    <row r="831" spans="1:39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AH831"/>
      <c r="AI831"/>
      <c r="AL831"/>
      <c r="AM831"/>
    </row>
    <row r="832" spans="1:39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AH832"/>
      <c r="AI832"/>
      <c r="AL832"/>
      <c r="AM832"/>
    </row>
    <row r="833" spans="1:39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AH833"/>
      <c r="AI833"/>
      <c r="AL833"/>
      <c r="AM833"/>
    </row>
    <row r="834" spans="1:39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AH834"/>
      <c r="AI834"/>
      <c r="AL834"/>
      <c r="AM834"/>
    </row>
    <row r="835" spans="1:39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AH835"/>
      <c r="AI835"/>
      <c r="AL835"/>
      <c r="AM835"/>
    </row>
    <row r="836" spans="1:39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AH836"/>
      <c r="AI836"/>
      <c r="AL836"/>
      <c r="AM836"/>
    </row>
    <row r="837" spans="1:39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AH837"/>
      <c r="AI837"/>
      <c r="AL837"/>
      <c r="AM837"/>
    </row>
    <row r="838" spans="1:39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AH838"/>
      <c r="AI838"/>
      <c r="AL838"/>
      <c r="AM838"/>
    </row>
    <row r="839" spans="1:39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AH839"/>
      <c r="AI839"/>
      <c r="AL839"/>
      <c r="AM839"/>
    </row>
    <row r="840" spans="1:39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AH840"/>
      <c r="AI840"/>
      <c r="AL840"/>
      <c r="AM840"/>
    </row>
    <row r="841" spans="1:39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AH841"/>
      <c r="AI841"/>
      <c r="AL841"/>
      <c r="AM841"/>
    </row>
    <row r="842" spans="1:39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AH842"/>
      <c r="AI842"/>
      <c r="AL842"/>
      <c r="AM842"/>
    </row>
    <row r="843" spans="1:39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AH843"/>
      <c r="AI843"/>
      <c r="AL843"/>
      <c r="AM843"/>
    </row>
    <row r="844" spans="1:39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AH844"/>
      <c r="AI844"/>
      <c r="AL844"/>
      <c r="AM844"/>
    </row>
    <row r="845" spans="1:39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AH845"/>
      <c r="AI845"/>
      <c r="AL845"/>
      <c r="AM845"/>
    </row>
    <row r="846" spans="1:39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AH846"/>
      <c r="AI846"/>
      <c r="AL846"/>
      <c r="AM846"/>
    </row>
    <row r="847" spans="1:39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AH847"/>
      <c r="AI847"/>
      <c r="AL847"/>
      <c r="AM847"/>
    </row>
    <row r="848" spans="1:39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AH848"/>
      <c r="AI848"/>
      <c r="AL848"/>
      <c r="AM848"/>
    </row>
    <row r="849" spans="1:39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AH849"/>
      <c r="AI849"/>
      <c r="AL849"/>
      <c r="AM849"/>
    </row>
    <row r="850" spans="1:39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AH850"/>
      <c r="AI850"/>
      <c r="AL850"/>
      <c r="AM850"/>
    </row>
    <row r="851" spans="1:39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AH851"/>
      <c r="AI851"/>
      <c r="AL851"/>
      <c r="AM851"/>
    </row>
    <row r="852" spans="1:39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AH852"/>
      <c r="AI852"/>
      <c r="AL852"/>
      <c r="AM852"/>
    </row>
    <row r="853" spans="1:39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AH853"/>
      <c r="AI853"/>
      <c r="AL853"/>
      <c r="AM853"/>
    </row>
    <row r="854" spans="1:39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AH854"/>
      <c r="AI854"/>
      <c r="AL854"/>
      <c r="AM854"/>
    </row>
    <row r="855" spans="1:39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AH855"/>
      <c r="AI855"/>
      <c r="AL855"/>
      <c r="AM855"/>
    </row>
    <row r="856" spans="1:39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AH856"/>
      <c r="AI856"/>
      <c r="AL856"/>
      <c r="AM856"/>
    </row>
    <row r="857" spans="1:39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AH857"/>
      <c r="AI857"/>
      <c r="AL857"/>
      <c r="AM857"/>
    </row>
    <row r="858" spans="1:39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AH858"/>
      <c r="AI858"/>
      <c r="AL858"/>
      <c r="AM858"/>
    </row>
    <row r="859" spans="1:39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AH859"/>
      <c r="AI859"/>
      <c r="AL859"/>
      <c r="AM859"/>
    </row>
    <row r="860" spans="1:39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AH860"/>
      <c r="AI860"/>
      <c r="AL860"/>
      <c r="AM860"/>
    </row>
    <row r="861" spans="1:39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AH861"/>
      <c r="AI861"/>
      <c r="AL861"/>
      <c r="AM861"/>
    </row>
    <row r="862" spans="1:39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AH862"/>
      <c r="AI862"/>
      <c r="AL862"/>
      <c r="AM862"/>
    </row>
    <row r="863" spans="1:39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AH863"/>
      <c r="AI863"/>
      <c r="AL863"/>
      <c r="AM863"/>
    </row>
    <row r="864" spans="1:39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AH864"/>
      <c r="AI864"/>
      <c r="AL864"/>
      <c r="AM864"/>
    </row>
    <row r="865" spans="1:39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AH865"/>
      <c r="AI865"/>
      <c r="AL865"/>
      <c r="AM865"/>
    </row>
    <row r="866" spans="1:39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AH866"/>
      <c r="AI866"/>
      <c r="AL866"/>
      <c r="AM866"/>
    </row>
    <row r="867" spans="1:39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AH867"/>
      <c r="AI867"/>
      <c r="AL867"/>
      <c r="AM867"/>
    </row>
    <row r="868" spans="1:39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AH868"/>
      <c r="AI868"/>
      <c r="AL868"/>
      <c r="AM868"/>
    </row>
    <row r="869" spans="1:39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AH869"/>
      <c r="AI869"/>
      <c r="AL869"/>
      <c r="AM869"/>
    </row>
    <row r="870" spans="1:39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AH870"/>
      <c r="AI870"/>
      <c r="AL870"/>
      <c r="AM870"/>
    </row>
    <row r="871" spans="1:39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AH871"/>
      <c r="AI871"/>
      <c r="AL871"/>
      <c r="AM871"/>
    </row>
    <row r="872" spans="1:39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AH872"/>
      <c r="AI872"/>
      <c r="AL872"/>
      <c r="AM872"/>
    </row>
    <row r="873" spans="1:39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AH873"/>
      <c r="AI873"/>
      <c r="AL873"/>
      <c r="AM873"/>
    </row>
    <row r="874" spans="1:39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AH874"/>
      <c r="AI874"/>
      <c r="AL874"/>
      <c r="AM874"/>
    </row>
    <row r="875" spans="1:39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AH875"/>
      <c r="AI875"/>
      <c r="AL875"/>
      <c r="AM875"/>
    </row>
    <row r="876" spans="1:39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AH876"/>
      <c r="AI876"/>
      <c r="AL876"/>
      <c r="AM876"/>
    </row>
    <row r="877" spans="1:39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AH877"/>
      <c r="AI877"/>
      <c r="AL877"/>
      <c r="AM877"/>
    </row>
    <row r="878" spans="1:39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AH878"/>
      <c r="AI878"/>
      <c r="AL878"/>
      <c r="AM878"/>
    </row>
    <row r="879" spans="1:39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AH879"/>
      <c r="AI879"/>
      <c r="AL879"/>
      <c r="AM879"/>
    </row>
    <row r="880" spans="1:39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AH880"/>
      <c r="AI880"/>
      <c r="AL880"/>
      <c r="AM880"/>
    </row>
    <row r="881" spans="1:39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AH881"/>
      <c r="AI881"/>
      <c r="AL881"/>
      <c r="AM881"/>
    </row>
    <row r="882" spans="1:39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AH882"/>
      <c r="AI882"/>
      <c r="AL882"/>
      <c r="AM882"/>
    </row>
    <row r="883" spans="1:39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AH883"/>
      <c r="AI883"/>
      <c r="AL883"/>
      <c r="AM883"/>
    </row>
    <row r="884" spans="1:39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AH884"/>
      <c r="AI884"/>
      <c r="AL884"/>
      <c r="AM884"/>
    </row>
    <row r="885" spans="1:39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AH885"/>
      <c r="AI885"/>
      <c r="AL885"/>
      <c r="AM885"/>
    </row>
    <row r="886" spans="1:39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AH886"/>
      <c r="AI886"/>
      <c r="AL886"/>
      <c r="AM886"/>
    </row>
    <row r="887" spans="1:39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AH887"/>
      <c r="AI887"/>
      <c r="AL887"/>
      <c r="AM887"/>
    </row>
    <row r="888" spans="1:39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AH888"/>
      <c r="AI888"/>
      <c r="AL888"/>
      <c r="AM888"/>
    </row>
    <row r="889" spans="1:39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AH889"/>
      <c r="AI889"/>
      <c r="AL889"/>
      <c r="AM889"/>
    </row>
    <row r="890" spans="1:39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AH890"/>
      <c r="AI890"/>
      <c r="AL890"/>
      <c r="AM890"/>
    </row>
    <row r="891" spans="1:39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AH891"/>
      <c r="AI891"/>
      <c r="AL891"/>
      <c r="AM891"/>
    </row>
    <row r="892" spans="1:39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AH892"/>
      <c r="AI892"/>
      <c r="AL892"/>
      <c r="AM892"/>
    </row>
    <row r="893" spans="1:39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AH893"/>
      <c r="AI893"/>
      <c r="AL893"/>
      <c r="AM893"/>
    </row>
    <row r="894" spans="1:39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AH894"/>
      <c r="AI894"/>
      <c r="AL894"/>
      <c r="AM894"/>
    </row>
    <row r="895" spans="1:39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AH895"/>
      <c r="AI895"/>
      <c r="AL895"/>
      <c r="AM895"/>
    </row>
    <row r="896" spans="1:39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AH896"/>
      <c r="AI896"/>
      <c r="AL896"/>
      <c r="AM896"/>
    </row>
    <row r="897" spans="1:39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AH897"/>
      <c r="AI897"/>
      <c r="AL897"/>
      <c r="AM897"/>
    </row>
    <row r="898" spans="1:39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AH898"/>
      <c r="AI898"/>
      <c r="AL898"/>
      <c r="AM898"/>
    </row>
    <row r="899" spans="1:39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AH899"/>
      <c r="AI899"/>
      <c r="AL899"/>
      <c r="AM899"/>
    </row>
    <row r="900" spans="1:39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AH900"/>
      <c r="AI900"/>
      <c r="AL900"/>
      <c r="AM900"/>
    </row>
    <row r="901" spans="1:39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AH901"/>
      <c r="AI901"/>
      <c r="AL901"/>
      <c r="AM901"/>
    </row>
    <row r="902" spans="1:39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AH902"/>
      <c r="AI902"/>
      <c r="AL902"/>
      <c r="AM902"/>
    </row>
    <row r="903" spans="1:39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AH903"/>
      <c r="AI903"/>
      <c r="AL903"/>
      <c r="AM903"/>
    </row>
    <row r="904" spans="1:39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AH904"/>
      <c r="AI904"/>
      <c r="AL904"/>
      <c r="AM904"/>
    </row>
    <row r="905" spans="1:39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AH905"/>
      <c r="AI905"/>
      <c r="AL905"/>
      <c r="AM905"/>
    </row>
    <row r="906" spans="1:39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AH906"/>
      <c r="AI906"/>
      <c r="AL906"/>
      <c r="AM906"/>
    </row>
    <row r="907" spans="1:39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AH907"/>
      <c r="AI907"/>
      <c r="AL907"/>
      <c r="AM907"/>
    </row>
    <row r="908" spans="1:39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AH908"/>
      <c r="AI908"/>
      <c r="AL908"/>
      <c r="AM908"/>
    </row>
    <row r="909" spans="1:39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AH909"/>
      <c r="AI909"/>
      <c r="AL909"/>
      <c r="AM909"/>
    </row>
    <row r="910" spans="1:39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AH910"/>
      <c r="AI910"/>
      <c r="AL910"/>
      <c r="AM910"/>
    </row>
    <row r="911" spans="1:39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AH911"/>
      <c r="AI911"/>
      <c r="AL911"/>
      <c r="AM911"/>
    </row>
    <row r="912" spans="1:39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AH912"/>
      <c r="AI912"/>
      <c r="AL912"/>
      <c r="AM912"/>
    </row>
    <row r="913" spans="1:39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AH913"/>
      <c r="AI913"/>
      <c r="AL913"/>
      <c r="AM913"/>
    </row>
    <row r="914" spans="1:39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AH914"/>
      <c r="AI914"/>
      <c r="AL914"/>
      <c r="AM914"/>
    </row>
    <row r="915" spans="1:39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AH915"/>
      <c r="AI915"/>
      <c r="AL915"/>
      <c r="AM915"/>
    </row>
    <row r="916" spans="1:39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AH916"/>
      <c r="AI916"/>
      <c r="AL916"/>
      <c r="AM916"/>
    </row>
    <row r="917" spans="1:39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AH917"/>
      <c r="AI917"/>
      <c r="AL917"/>
      <c r="AM917"/>
    </row>
    <row r="918" spans="1:39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AH918"/>
      <c r="AI918"/>
      <c r="AL918"/>
      <c r="AM918"/>
    </row>
    <row r="919" spans="1:39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AH919"/>
      <c r="AI919"/>
      <c r="AL919"/>
      <c r="AM919"/>
    </row>
    <row r="920" spans="1:39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AH920"/>
      <c r="AI920"/>
      <c r="AL920"/>
      <c r="AM920"/>
    </row>
    <row r="921" spans="1:39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AH921"/>
      <c r="AI921"/>
      <c r="AL921"/>
      <c r="AM921"/>
    </row>
    <row r="922" spans="1:39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AH922"/>
      <c r="AI922"/>
      <c r="AL922"/>
      <c r="AM922"/>
    </row>
    <row r="923" spans="1:39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AH923"/>
      <c r="AI923"/>
      <c r="AL923"/>
      <c r="AM923"/>
    </row>
    <row r="924" spans="1:39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AH924"/>
      <c r="AI924"/>
      <c r="AL924"/>
      <c r="AM924"/>
    </row>
    <row r="925" spans="1:39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AH925"/>
      <c r="AI925"/>
      <c r="AL925"/>
      <c r="AM925"/>
    </row>
    <row r="926" spans="1:39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AH926"/>
      <c r="AI926"/>
      <c r="AL926"/>
      <c r="AM926"/>
    </row>
    <row r="927" spans="1:39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AH927"/>
      <c r="AI927"/>
      <c r="AL927"/>
      <c r="AM927"/>
    </row>
    <row r="928" spans="1:39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AH928"/>
      <c r="AI928"/>
      <c r="AL928"/>
      <c r="AM928"/>
    </row>
    <row r="929" spans="1:39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AH929"/>
      <c r="AI929"/>
      <c r="AL929"/>
      <c r="AM929"/>
    </row>
    <row r="930" spans="1:39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AH930"/>
      <c r="AI930"/>
      <c r="AL930"/>
      <c r="AM930"/>
    </row>
    <row r="931" spans="1:39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AH931"/>
      <c r="AI931"/>
      <c r="AL931"/>
      <c r="AM931"/>
    </row>
    <row r="932" spans="1:39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AH932"/>
      <c r="AI932"/>
      <c r="AL932"/>
      <c r="AM932"/>
    </row>
    <row r="933" spans="1:39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AH933"/>
      <c r="AI933"/>
      <c r="AL933"/>
      <c r="AM933"/>
    </row>
    <row r="934" spans="1:39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AH934"/>
      <c r="AI934"/>
      <c r="AL934"/>
      <c r="AM934"/>
    </row>
    <row r="935" spans="1:39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AH935"/>
      <c r="AI935"/>
      <c r="AL935"/>
      <c r="AM935"/>
    </row>
    <row r="936" spans="1:39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AH936"/>
      <c r="AI936"/>
      <c r="AL936"/>
      <c r="AM936"/>
    </row>
    <row r="937" spans="1:39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AH937"/>
      <c r="AI937"/>
      <c r="AL937"/>
      <c r="AM937"/>
    </row>
    <row r="938" spans="1:39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AH938"/>
      <c r="AI938"/>
      <c r="AL938"/>
      <c r="AM938"/>
    </row>
    <row r="939" spans="1:39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AH939"/>
      <c r="AI939"/>
      <c r="AL939"/>
      <c r="AM939"/>
    </row>
    <row r="940" spans="1:39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AH940"/>
      <c r="AI940"/>
      <c r="AL940"/>
      <c r="AM940"/>
    </row>
    <row r="941" spans="1:39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AH941"/>
      <c r="AI941"/>
      <c r="AL941"/>
      <c r="AM941"/>
    </row>
    <row r="942" spans="1:39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AH942"/>
      <c r="AI942"/>
      <c r="AL942"/>
      <c r="AM942"/>
    </row>
    <row r="943" spans="1:39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AH943"/>
      <c r="AI943"/>
      <c r="AL943"/>
      <c r="AM943"/>
    </row>
    <row r="944" spans="1:39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AH944"/>
      <c r="AI944"/>
      <c r="AL944"/>
      <c r="AM944"/>
    </row>
    <row r="945" spans="1:39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AH945"/>
      <c r="AI945"/>
      <c r="AL945"/>
      <c r="AM945"/>
    </row>
    <row r="946" spans="1:39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AH946"/>
      <c r="AI946"/>
      <c r="AL946"/>
      <c r="AM946"/>
    </row>
    <row r="947" spans="1:39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AH947"/>
      <c r="AI947"/>
      <c r="AL947"/>
      <c r="AM947"/>
    </row>
    <row r="948" spans="1:39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AH948"/>
      <c r="AI948"/>
      <c r="AL948"/>
      <c r="AM948"/>
    </row>
    <row r="949" spans="1:39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AH949"/>
      <c r="AI949"/>
      <c r="AL949"/>
      <c r="AM949"/>
    </row>
    <row r="950" spans="1:39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AH950"/>
      <c r="AI950"/>
      <c r="AL950"/>
      <c r="AM950"/>
    </row>
    <row r="951" spans="1:39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AH951"/>
      <c r="AI951"/>
      <c r="AL951"/>
      <c r="AM951"/>
    </row>
    <row r="952" spans="1:39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AH952"/>
      <c r="AI952"/>
      <c r="AL952"/>
      <c r="AM952"/>
    </row>
    <row r="953" spans="1:39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AH953"/>
      <c r="AI953"/>
      <c r="AL953"/>
      <c r="AM953"/>
    </row>
    <row r="954" spans="1:39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AH954"/>
      <c r="AI954"/>
      <c r="AL954"/>
      <c r="AM954"/>
    </row>
    <row r="955" spans="1:39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AH955"/>
      <c r="AI955"/>
      <c r="AL955"/>
      <c r="AM955"/>
    </row>
    <row r="956" spans="1:39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AH956"/>
      <c r="AI956"/>
      <c r="AL956"/>
      <c r="AM956"/>
    </row>
    <row r="957" spans="1:39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AH957"/>
      <c r="AI957"/>
      <c r="AL957"/>
      <c r="AM957"/>
    </row>
    <row r="958" spans="1:39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AH958"/>
      <c r="AI958"/>
      <c r="AL958"/>
      <c r="AM958"/>
    </row>
    <row r="959" spans="1:39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AH959"/>
      <c r="AI959"/>
      <c r="AL959"/>
      <c r="AM959"/>
    </row>
    <row r="960" spans="1:39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AH960"/>
      <c r="AI960"/>
      <c r="AL960"/>
      <c r="AM960"/>
    </row>
    <row r="961" spans="1:39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AH961"/>
      <c r="AI961"/>
      <c r="AL961"/>
      <c r="AM961"/>
    </row>
    <row r="962" spans="1:39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AH962"/>
      <c r="AI962"/>
      <c r="AL962"/>
      <c r="AM962"/>
    </row>
    <row r="963" spans="1:39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AH963"/>
      <c r="AI963"/>
      <c r="AL963"/>
      <c r="AM963"/>
    </row>
    <row r="964" spans="1:39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AH964"/>
      <c r="AI964"/>
      <c r="AL964"/>
      <c r="AM964"/>
    </row>
    <row r="965" spans="1:39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AH965"/>
      <c r="AI965"/>
      <c r="AL965"/>
      <c r="AM965"/>
    </row>
    <row r="966" spans="1:39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AH966"/>
      <c r="AI966"/>
      <c r="AL966"/>
      <c r="AM966"/>
    </row>
    <row r="967" spans="1:39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AH967"/>
      <c r="AI967"/>
      <c r="AL967"/>
      <c r="AM967"/>
    </row>
    <row r="968" spans="1:39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AH968"/>
      <c r="AI968"/>
      <c r="AL968"/>
      <c r="AM968"/>
    </row>
    <row r="969" spans="1:39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AH969"/>
      <c r="AI969"/>
      <c r="AL969"/>
      <c r="AM969"/>
    </row>
    <row r="970" spans="1:39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AH970"/>
      <c r="AI970"/>
      <c r="AL970"/>
      <c r="AM970"/>
    </row>
    <row r="971" spans="1:39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AH971"/>
      <c r="AI971"/>
      <c r="AL971"/>
      <c r="AM971"/>
    </row>
    <row r="972" spans="1:39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AH972"/>
      <c r="AI972"/>
      <c r="AL972"/>
      <c r="AM972"/>
    </row>
    <row r="973" spans="1:39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AH973"/>
      <c r="AI973"/>
      <c r="AL973"/>
      <c r="AM973"/>
    </row>
    <row r="974" spans="1:39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AH974"/>
      <c r="AI974"/>
      <c r="AL974"/>
      <c r="AM974"/>
    </row>
    <row r="975" spans="1:39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AH975"/>
      <c r="AI975"/>
      <c r="AL975"/>
      <c r="AM975"/>
    </row>
    <row r="976" spans="1:39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AH976"/>
      <c r="AI976"/>
      <c r="AL976"/>
      <c r="AM976"/>
    </row>
    <row r="977" spans="1:39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AH977"/>
      <c r="AI977"/>
      <c r="AL977"/>
      <c r="AM977"/>
    </row>
    <row r="978" spans="1:39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AH978"/>
      <c r="AI978"/>
      <c r="AL978"/>
      <c r="AM978"/>
    </row>
    <row r="979" spans="1:39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AH979"/>
      <c r="AI979"/>
      <c r="AL979"/>
      <c r="AM979"/>
    </row>
    <row r="980" spans="1:39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AH980"/>
      <c r="AI980"/>
      <c r="AL980"/>
      <c r="AM980"/>
    </row>
    <row r="981" spans="1:39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AH981"/>
      <c r="AI981"/>
      <c r="AL981"/>
      <c r="AM981"/>
    </row>
    <row r="982" spans="1:39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AH982"/>
      <c r="AI982"/>
      <c r="AL982"/>
      <c r="AM982"/>
    </row>
    <row r="983" spans="1:39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AH983"/>
      <c r="AI983"/>
      <c r="AL983"/>
      <c r="AM983"/>
    </row>
    <row r="984" spans="1:39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AH984"/>
      <c r="AI984"/>
      <c r="AL984"/>
      <c r="AM984"/>
    </row>
    <row r="985" spans="1:39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AH985"/>
      <c r="AI985"/>
      <c r="AL985"/>
      <c r="AM985"/>
    </row>
    <row r="986" spans="1:39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AH986"/>
      <c r="AI986"/>
      <c r="AL986"/>
      <c r="AM986"/>
    </row>
    <row r="987" spans="1:39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AH987"/>
      <c r="AI987"/>
      <c r="AL987"/>
      <c r="AM987"/>
    </row>
    <row r="988" spans="1:39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AH988"/>
      <c r="AI988"/>
      <c r="AL988"/>
      <c r="AM988"/>
    </row>
    <row r="989" spans="1:39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AH989"/>
      <c r="AI989"/>
      <c r="AL989"/>
      <c r="AM989"/>
    </row>
    <row r="990" spans="1:39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AH990"/>
      <c r="AI990"/>
      <c r="AL990"/>
      <c r="AM990"/>
    </row>
    <row r="991" spans="1:39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AH991"/>
      <c r="AI991"/>
      <c r="AL991"/>
      <c r="AM991"/>
    </row>
    <row r="992" spans="1:39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AH992"/>
      <c r="AI992"/>
      <c r="AL992"/>
      <c r="AM992"/>
    </row>
    <row r="993" spans="1:39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AH993"/>
      <c r="AI993"/>
      <c r="AL993"/>
      <c r="AM993"/>
    </row>
    <row r="994" spans="1:39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AH994"/>
      <c r="AI994"/>
      <c r="AL994"/>
      <c r="AM994"/>
    </row>
    <row r="995" spans="1:39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AH995"/>
      <c r="AI995"/>
      <c r="AL995"/>
      <c r="AM995"/>
    </row>
    <row r="996" spans="1:39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AH996"/>
      <c r="AI996"/>
      <c r="AL996"/>
      <c r="AM996"/>
    </row>
    <row r="997" spans="1:39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AH997"/>
      <c r="AI997"/>
      <c r="AL997"/>
      <c r="AM997"/>
    </row>
    <row r="998" spans="1:39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AH998"/>
      <c r="AI998"/>
      <c r="AL998"/>
      <c r="AM998"/>
    </row>
    <row r="999" spans="1:39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AH999"/>
      <c r="AI999"/>
      <c r="AL999"/>
      <c r="AM999"/>
    </row>
    <row r="1000" spans="1:39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AH1000"/>
      <c r="AI1000"/>
      <c r="AL1000"/>
      <c r="AM1000"/>
    </row>
    <row r="1001" spans="1:39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AH1001"/>
      <c r="AI1001"/>
      <c r="AL1001"/>
      <c r="AM1001"/>
    </row>
    <row r="1002" spans="1:39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AH1002"/>
      <c r="AI1002"/>
      <c r="AL1002"/>
      <c r="AM1002"/>
    </row>
    <row r="1003" spans="1:39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AH1003"/>
      <c r="AI1003"/>
      <c r="AL1003"/>
      <c r="AM1003"/>
    </row>
    <row r="1004" spans="1:39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AH1004"/>
      <c r="AI1004"/>
      <c r="AL1004"/>
      <c r="AM1004"/>
    </row>
    <row r="1005" spans="1:39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AH1005"/>
      <c r="AI1005"/>
      <c r="AL1005"/>
      <c r="AM1005"/>
    </row>
    <row r="1006" spans="1:39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AH1006"/>
      <c r="AI1006"/>
      <c r="AL1006"/>
      <c r="AM1006"/>
    </row>
    <row r="1007" spans="1:39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AH1007"/>
      <c r="AI1007"/>
      <c r="AL1007"/>
      <c r="AM1007"/>
    </row>
    <row r="1008" spans="1:39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AH1008"/>
      <c r="AI1008"/>
      <c r="AL1008"/>
      <c r="AM1008"/>
    </row>
    <row r="1009" spans="1:39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AH1009"/>
      <c r="AI1009"/>
      <c r="AL1009"/>
      <c r="AM1009"/>
    </row>
    <row r="1010" spans="1:39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AH1010"/>
      <c r="AI1010"/>
      <c r="AL1010"/>
      <c r="AM1010"/>
    </row>
    <row r="1011" spans="1:39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AH1011"/>
      <c r="AI1011"/>
      <c r="AL1011"/>
      <c r="AM1011"/>
    </row>
    <row r="1012" spans="1:39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AH1012"/>
      <c r="AI1012"/>
      <c r="AL1012"/>
      <c r="AM1012"/>
    </row>
    <row r="1013" spans="1:39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AH1013"/>
      <c r="AI1013"/>
      <c r="AL1013"/>
      <c r="AM1013"/>
    </row>
    <row r="1014" spans="1:39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AH1014"/>
      <c r="AI1014"/>
      <c r="AL1014"/>
      <c r="AM1014"/>
    </row>
    <row r="1015" spans="1:39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AH1015"/>
      <c r="AI1015"/>
      <c r="AL1015"/>
      <c r="AM1015"/>
    </row>
    <row r="1016" spans="1:39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AH1016"/>
      <c r="AI1016"/>
      <c r="AL1016"/>
      <c r="AM1016"/>
    </row>
    <row r="1017" spans="1:39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AH1017"/>
      <c r="AI1017"/>
      <c r="AL1017"/>
      <c r="AM1017"/>
    </row>
    <row r="1018" spans="1:39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AH1018"/>
      <c r="AI1018"/>
      <c r="AL1018"/>
      <c r="AM1018"/>
    </row>
    <row r="1019" spans="1:39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AH1019"/>
      <c r="AI1019"/>
      <c r="AL1019"/>
      <c r="AM1019"/>
    </row>
    <row r="1020" spans="1:39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AH1020"/>
      <c r="AI1020"/>
      <c r="AL1020"/>
      <c r="AM1020"/>
    </row>
    <row r="1021" spans="1:39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AH1021"/>
      <c r="AI1021"/>
      <c r="AL1021"/>
      <c r="AM1021"/>
    </row>
    <row r="1022" spans="1:39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AH1022"/>
      <c r="AI1022"/>
      <c r="AL1022"/>
      <c r="AM1022"/>
    </row>
    <row r="1023" spans="1:39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AH1023"/>
      <c r="AI1023"/>
      <c r="AL1023"/>
      <c r="AM1023"/>
    </row>
    <row r="1024" spans="1:39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AH1024"/>
      <c r="AI1024"/>
      <c r="AL1024"/>
      <c r="AM1024"/>
    </row>
    <row r="1025" spans="1:39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AH1025"/>
      <c r="AI1025"/>
      <c r="AL1025"/>
      <c r="AM1025"/>
    </row>
    <row r="1026" spans="1:39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AH1026"/>
      <c r="AI1026"/>
      <c r="AL1026"/>
      <c r="AM1026"/>
    </row>
    <row r="1027" spans="1:39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AH1027"/>
      <c r="AI1027"/>
      <c r="AL1027"/>
      <c r="AM1027"/>
    </row>
    <row r="1028" spans="1:39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AH1028"/>
      <c r="AI1028"/>
      <c r="AL1028"/>
      <c r="AM1028"/>
    </row>
    <row r="1029" spans="1:39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AH1029"/>
      <c r="AI1029"/>
      <c r="AL1029"/>
      <c r="AM1029"/>
    </row>
    <row r="1030" spans="1:39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AH1030"/>
      <c r="AI1030"/>
      <c r="AL1030"/>
      <c r="AM1030"/>
    </row>
    <row r="1031" spans="1:39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AH1031"/>
      <c r="AI1031"/>
      <c r="AL1031"/>
      <c r="AM1031"/>
    </row>
    <row r="1032" spans="1:39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AH1032"/>
      <c r="AI1032"/>
      <c r="AL1032"/>
      <c r="AM1032"/>
    </row>
    <row r="1033" spans="1:39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AH1033"/>
      <c r="AI1033"/>
      <c r="AL1033"/>
      <c r="AM1033"/>
    </row>
    <row r="1034" spans="1:39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AH1034"/>
      <c r="AI1034"/>
      <c r="AL1034"/>
      <c r="AM1034"/>
    </row>
    <row r="1035" spans="1:39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AH1035"/>
      <c r="AI1035"/>
      <c r="AL1035"/>
      <c r="AM1035"/>
    </row>
    <row r="1036" spans="1:39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AH1036"/>
      <c r="AI1036"/>
      <c r="AL1036"/>
      <c r="AM1036"/>
    </row>
    <row r="1037" spans="1:39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AH1037"/>
      <c r="AI1037"/>
      <c r="AL1037"/>
      <c r="AM1037"/>
    </row>
    <row r="1038" spans="1:39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AH1038"/>
      <c r="AI1038"/>
      <c r="AL1038"/>
      <c r="AM1038"/>
    </row>
    <row r="1039" spans="1:39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AH1039"/>
      <c r="AI1039"/>
      <c r="AL1039"/>
      <c r="AM1039"/>
    </row>
    <row r="1040" spans="1:39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AH1040"/>
      <c r="AI1040"/>
      <c r="AL1040"/>
      <c r="AM1040"/>
    </row>
    <row r="1041" spans="1:39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AH1041"/>
      <c r="AI1041"/>
      <c r="AL1041"/>
      <c r="AM1041"/>
    </row>
    <row r="1042" spans="1:39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AH1042"/>
      <c r="AI1042"/>
      <c r="AL1042"/>
      <c r="AM1042"/>
    </row>
    <row r="1043" spans="1:39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AH1043"/>
      <c r="AI1043"/>
      <c r="AL1043"/>
      <c r="AM1043"/>
    </row>
    <row r="1044" spans="1:39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AH1044"/>
      <c r="AI1044"/>
      <c r="AL1044"/>
      <c r="AM1044"/>
    </row>
    <row r="1045" spans="1:39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AH1045"/>
      <c r="AI1045"/>
      <c r="AL1045"/>
      <c r="AM1045"/>
    </row>
    <row r="1046" spans="1:39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AH1046"/>
      <c r="AI1046"/>
      <c r="AL1046"/>
      <c r="AM1046"/>
    </row>
    <row r="1047" spans="1:39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AH1047"/>
      <c r="AI1047"/>
      <c r="AL1047"/>
      <c r="AM1047"/>
    </row>
    <row r="1048" spans="1:39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AH1048"/>
      <c r="AI1048"/>
      <c r="AL1048"/>
      <c r="AM1048"/>
    </row>
    <row r="1049" spans="1:39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AH1049"/>
      <c r="AI1049"/>
      <c r="AL1049"/>
      <c r="AM1049"/>
    </row>
    <row r="1050" spans="1:39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AH1050"/>
      <c r="AI1050"/>
      <c r="AL1050"/>
      <c r="AM1050"/>
    </row>
    <row r="1051" spans="1:39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AH1051"/>
      <c r="AI1051"/>
      <c r="AL1051"/>
      <c r="AM1051"/>
    </row>
    <row r="1052" spans="1:39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AH1052"/>
      <c r="AI1052"/>
      <c r="AL1052"/>
      <c r="AM1052"/>
    </row>
    <row r="1053" spans="1:39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AH1053"/>
      <c r="AI1053"/>
      <c r="AL1053"/>
      <c r="AM1053"/>
    </row>
    <row r="1054" spans="1:39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AH1054"/>
      <c r="AI1054"/>
      <c r="AL1054"/>
      <c r="AM1054"/>
    </row>
    <row r="1055" spans="1:39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AH1055"/>
      <c r="AI1055"/>
      <c r="AL1055"/>
      <c r="AM1055"/>
    </row>
    <row r="1056" spans="1:39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AH1056"/>
      <c r="AI1056"/>
      <c r="AL1056"/>
      <c r="AM1056"/>
    </row>
    <row r="1057" spans="1:39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AH1057"/>
      <c r="AI1057"/>
      <c r="AL1057"/>
      <c r="AM1057"/>
    </row>
    <row r="1058" spans="1:39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AH1058"/>
      <c r="AI1058"/>
      <c r="AL1058"/>
      <c r="AM1058"/>
    </row>
    <row r="1059" spans="1:39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AH1059"/>
      <c r="AI1059"/>
      <c r="AL1059"/>
      <c r="AM1059"/>
    </row>
    <row r="1060" spans="1:39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AH1060"/>
      <c r="AI1060"/>
      <c r="AL1060"/>
      <c r="AM1060"/>
    </row>
    <row r="1061" spans="1:39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AH1061"/>
      <c r="AI1061"/>
      <c r="AL1061"/>
      <c r="AM1061"/>
    </row>
    <row r="1062" spans="1:39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AH1062"/>
      <c r="AI1062"/>
      <c r="AL1062"/>
      <c r="AM1062"/>
    </row>
    <row r="1063" spans="1:39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AH1063"/>
      <c r="AI1063"/>
      <c r="AL1063"/>
      <c r="AM1063"/>
    </row>
    <row r="1064" spans="1:39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AH1064"/>
      <c r="AI1064"/>
      <c r="AL1064"/>
      <c r="AM1064"/>
    </row>
    <row r="1065" spans="1:39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AH1065"/>
      <c r="AI1065"/>
      <c r="AL1065"/>
      <c r="AM1065"/>
    </row>
    <row r="1066" spans="1:39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AH1066"/>
      <c r="AI1066"/>
      <c r="AL1066"/>
      <c r="AM1066"/>
    </row>
    <row r="1067" spans="1:39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AH1067"/>
      <c r="AI1067"/>
      <c r="AL1067"/>
      <c r="AM1067"/>
    </row>
    <row r="1068" spans="1:39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AH1068"/>
      <c r="AI1068"/>
      <c r="AL1068"/>
      <c r="AM1068"/>
    </row>
    <row r="1069" spans="1:39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AH1069"/>
      <c r="AI1069"/>
      <c r="AL1069"/>
      <c r="AM1069"/>
    </row>
    <row r="1070" spans="1:39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AH1070"/>
      <c r="AI1070"/>
      <c r="AL1070"/>
      <c r="AM1070"/>
    </row>
    <row r="1071" spans="1:39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AH1071"/>
      <c r="AI1071"/>
      <c r="AL1071"/>
      <c r="AM1071"/>
    </row>
    <row r="1072" spans="1:39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AH1072"/>
      <c r="AI1072"/>
      <c r="AL1072"/>
      <c r="AM1072"/>
    </row>
    <row r="1073" spans="1:39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AH1073"/>
      <c r="AI1073"/>
      <c r="AL1073"/>
      <c r="AM1073"/>
    </row>
    <row r="1074" spans="1:39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AH1074"/>
      <c r="AI1074"/>
      <c r="AL1074"/>
      <c r="AM1074"/>
    </row>
    <row r="1075" spans="1:39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AH1075"/>
      <c r="AI1075"/>
      <c r="AL1075"/>
      <c r="AM1075"/>
    </row>
    <row r="1076" spans="1:39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AH1076"/>
      <c r="AI1076"/>
      <c r="AL1076"/>
      <c r="AM1076"/>
    </row>
    <row r="1077" spans="1:39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AH1077"/>
      <c r="AI1077"/>
      <c r="AL1077"/>
      <c r="AM1077"/>
    </row>
    <row r="1078" spans="1:39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AH1078"/>
      <c r="AI1078"/>
      <c r="AL1078"/>
      <c r="AM1078"/>
    </row>
    <row r="1079" spans="1:39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AH1079"/>
      <c r="AI1079"/>
      <c r="AL1079"/>
      <c r="AM1079"/>
    </row>
    <row r="1080" spans="1:39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AH1080"/>
      <c r="AI1080"/>
      <c r="AL1080"/>
      <c r="AM1080"/>
    </row>
    <row r="1081" spans="1:39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AH1081"/>
      <c r="AI1081"/>
      <c r="AL1081"/>
      <c r="AM1081"/>
    </row>
    <row r="1082" spans="1:39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AH1082"/>
      <c r="AI1082"/>
      <c r="AL1082"/>
      <c r="AM1082"/>
    </row>
    <row r="1083" spans="1:39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AH1083"/>
      <c r="AI1083"/>
      <c r="AL1083"/>
      <c r="AM1083"/>
    </row>
    <row r="1084" spans="1:39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AH1084"/>
      <c r="AI1084"/>
      <c r="AL1084"/>
      <c r="AM1084"/>
    </row>
    <row r="1085" spans="1:39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AH1085"/>
      <c r="AI1085"/>
      <c r="AL1085"/>
      <c r="AM1085"/>
    </row>
    <row r="1086" spans="1:39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AH1086"/>
      <c r="AI1086"/>
      <c r="AL1086"/>
      <c r="AM1086"/>
    </row>
    <row r="1087" spans="1:39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AH1087"/>
      <c r="AI1087"/>
      <c r="AL1087"/>
      <c r="AM1087"/>
    </row>
    <row r="1088" spans="1:39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AH1088"/>
      <c r="AI1088"/>
      <c r="AL1088"/>
      <c r="AM1088"/>
    </row>
    <row r="1089" spans="1:39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AH1089"/>
      <c r="AI1089"/>
      <c r="AL1089"/>
      <c r="AM1089"/>
    </row>
    <row r="1090" spans="1:39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AH1090"/>
      <c r="AI1090"/>
      <c r="AL1090"/>
      <c r="AM1090"/>
    </row>
    <row r="1091" spans="1:39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AH1091"/>
      <c r="AI1091"/>
      <c r="AL1091"/>
      <c r="AM1091"/>
    </row>
    <row r="1092" spans="1:39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AH1092"/>
      <c r="AI1092"/>
      <c r="AL1092"/>
      <c r="AM1092"/>
    </row>
    <row r="1093" spans="1:39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AH1093"/>
      <c r="AI1093"/>
      <c r="AL1093"/>
      <c r="AM1093"/>
    </row>
    <row r="1094" spans="1:39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AH1094"/>
      <c r="AI1094"/>
      <c r="AL1094"/>
      <c r="AM1094"/>
    </row>
    <row r="1095" spans="1:39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AH1095"/>
      <c r="AI1095"/>
      <c r="AL1095"/>
      <c r="AM1095"/>
    </row>
    <row r="1096" spans="1:39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AH1096"/>
      <c r="AI1096"/>
      <c r="AL1096"/>
      <c r="AM1096"/>
    </row>
    <row r="1097" spans="1:39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AH1097"/>
      <c r="AI1097"/>
      <c r="AL1097"/>
      <c r="AM1097"/>
    </row>
    <row r="1098" spans="1:39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AH1098"/>
      <c r="AI1098"/>
      <c r="AL1098"/>
      <c r="AM1098"/>
    </row>
    <row r="1099" spans="1:39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AH1099"/>
      <c r="AI1099"/>
      <c r="AL1099"/>
      <c r="AM1099"/>
    </row>
    <row r="1100" spans="1:39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AH1100"/>
      <c r="AI1100"/>
      <c r="AL1100"/>
      <c r="AM1100"/>
    </row>
    <row r="1101" spans="1:39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AH1101"/>
      <c r="AI1101"/>
      <c r="AL1101"/>
      <c r="AM1101"/>
    </row>
    <row r="1102" spans="1:39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AH1102"/>
      <c r="AI1102"/>
      <c r="AL1102"/>
      <c r="AM1102"/>
    </row>
    <row r="1103" spans="1:39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AH1103"/>
      <c r="AI1103"/>
      <c r="AL1103"/>
      <c r="AM1103"/>
    </row>
    <row r="1104" spans="1:39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AH1104"/>
      <c r="AI1104"/>
      <c r="AL1104"/>
      <c r="AM1104"/>
    </row>
    <row r="1105" spans="1:39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AH1105"/>
      <c r="AI1105"/>
      <c r="AL1105"/>
      <c r="AM1105"/>
    </row>
    <row r="1106" spans="1:39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AH1106"/>
      <c r="AI1106"/>
      <c r="AL1106"/>
      <c r="AM1106"/>
    </row>
    <row r="1107" spans="1:39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AH1107"/>
      <c r="AI1107"/>
      <c r="AL1107"/>
      <c r="AM1107"/>
    </row>
    <row r="1108" spans="1:39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AH1108"/>
      <c r="AI1108"/>
      <c r="AL1108"/>
      <c r="AM1108"/>
    </row>
    <row r="1109" spans="1:39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AH1109"/>
      <c r="AI1109"/>
      <c r="AL1109"/>
      <c r="AM1109"/>
    </row>
    <row r="1110" spans="1:39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AH1110"/>
      <c r="AI1110"/>
      <c r="AL1110"/>
      <c r="AM1110"/>
    </row>
    <row r="1111" spans="1:39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AH1111"/>
      <c r="AI1111"/>
      <c r="AL1111"/>
      <c r="AM1111"/>
    </row>
    <row r="1112" spans="1:39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AH1112"/>
      <c r="AI1112"/>
      <c r="AL1112"/>
      <c r="AM1112"/>
    </row>
    <row r="1113" spans="1:39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AH1113"/>
      <c r="AI1113"/>
      <c r="AL1113"/>
      <c r="AM1113"/>
    </row>
    <row r="1114" spans="1:39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AH1114"/>
      <c r="AI1114"/>
      <c r="AL1114"/>
      <c r="AM1114"/>
    </row>
    <row r="1115" spans="1:39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AH1115"/>
      <c r="AI1115"/>
      <c r="AL1115"/>
      <c r="AM1115"/>
    </row>
    <row r="1116" spans="1:39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AH1116"/>
      <c r="AI1116"/>
      <c r="AL1116"/>
      <c r="AM1116"/>
    </row>
    <row r="1117" spans="1:39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AH1117"/>
      <c r="AI1117"/>
      <c r="AL1117"/>
      <c r="AM1117"/>
    </row>
    <row r="1118" spans="1:39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AH1118"/>
      <c r="AI1118"/>
      <c r="AL1118"/>
      <c r="AM1118"/>
    </row>
    <row r="1119" spans="1:39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AH1119"/>
      <c r="AI1119"/>
      <c r="AL1119"/>
      <c r="AM1119"/>
    </row>
    <row r="1120" spans="1:39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AH1120"/>
      <c r="AI1120"/>
      <c r="AL1120"/>
      <c r="AM1120"/>
    </row>
    <row r="1121" spans="1:39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AH1121"/>
      <c r="AI1121"/>
      <c r="AL1121"/>
      <c r="AM1121"/>
    </row>
    <row r="1122" spans="1:39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AH1122"/>
      <c r="AI1122"/>
      <c r="AL1122"/>
      <c r="AM1122"/>
    </row>
    <row r="1123" spans="1:39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AH1123"/>
      <c r="AI1123"/>
      <c r="AL1123"/>
      <c r="AM1123"/>
    </row>
    <row r="1124" spans="1:39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AH1124"/>
      <c r="AI1124"/>
      <c r="AL1124"/>
      <c r="AM1124"/>
    </row>
    <row r="1125" spans="1:39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AH1125"/>
      <c r="AI1125"/>
      <c r="AL1125"/>
      <c r="AM1125"/>
    </row>
    <row r="1126" spans="1:39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AH1126"/>
      <c r="AI1126"/>
      <c r="AL1126"/>
      <c r="AM1126"/>
    </row>
    <row r="1127" spans="1:39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AH1127"/>
      <c r="AI1127"/>
      <c r="AL1127"/>
      <c r="AM1127"/>
    </row>
    <row r="1128" spans="1:39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AH1128"/>
      <c r="AI1128"/>
      <c r="AL1128"/>
      <c r="AM1128"/>
    </row>
    <row r="1129" spans="1:39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AH1129"/>
      <c r="AI1129"/>
      <c r="AL1129"/>
      <c r="AM1129"/>
    </row>
    <row r="1130" spans="1:39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AH1130"/>
      <c r="AI1130"/>
      <c r="AL1130"/>
      <c r="AM1130"/>
    </row>
    <row r="1131" spans="1:39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AH1131"/>
      <c r="AI1131"/>
      <c r="AL1131"/>
      <c r="AM1131"/>
    </row>
    <row r="1132" spans="1:39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AH1132"/>
      <c r="AI1132"/>
      <c r="AL1132"/>
      <c r="AM1132"/>
    </row>
    <row r="1133" spans="1:39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AH1133"/>
      <c r="AI1133"/>
      <c r="AL1133"/>
      <c r="AM1133"/>
    </row>
    <row r="1134" spans="1:39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AH1134"/>
      <c r="AI1134"/>
      <c r="AL1134"/>
      <c r="AM1134"/>
    </row>
    <row r="1135" spans="1:39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AH1135"/>
      <c r="AI1135"/>
      <c r="AL1135"/>
      <c r="AM1135"/>
    </row>
    <row r="1136" spans="1:39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AH1136"/>
      <c r="AI1136"/>
      <c r="AL1136"/>
      <c r="AM1136"/>
    </row>
    <row r="1137" spans="1:39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AH1137"/>
      <c r="AI1137"/>
      <c r="AL1137"/>
      <c r="AM1137"/>
    </row>
    <row r="1138" spans="1:39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AH1138"/>
      <c r="AI1138"/>
      <c r="AL1138"/>
      <c r="AM1138"/>
    </row>
    <row r="1139" spans="1:39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AH1139"/>
      <c r="AI1139"/>
      <c r="AL1139"/>
      <c r="AM1139"/>
    </row>
    <row r="1140" spans="1:39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AH1140"/>
      <c r="AI1140"/>
      <c r="AL1140"/>
      <c r="AM1140"/>
    </row>
    <row r="1141" spans="1:39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AH1141"/>
      <c r="AI1141"/>
      <c r="AL1141"/>
      <c r="AM1141"/>
    </row>
    <row r="1142" spans="1:39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AH1142"/>
      <c r="AI1142"/>
      <c r="AL1142"/>
      <c r="AM1142"/>
    </row>
    <row r="1143" spans="1:39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AH1143"/>
      <c r="AI1143"/>
      <c r="AL1143"/>
      <c r="AM1143"/>
    </row>
    <row r="1144" spans="1:39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AH1144"/>
      <c r="AI1144"/>
      <c r="AL1144"/>
      <c r="AM1144"/>
    </row>
    <row r="1145" spans="1:39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AH1145"/>
      <c r="AI1145"/>
      <c r="AL1145"/>
      <c r="AM1145"/>
    </row>
    <row r="1146" spans="1:39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AH1146"/>
      <c r="AI1146"/>
      <c r="AL1146"/>
      <c r="AM1146"/>
    </row>
    <row r="1147" spans="1:39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AH1147"/>
      <c r="AI1147"/>
      <c r="AL1147"/>
      <c r="AM1147"/>
    </row>
    <row r="1148" spans="1:39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AH1148"/>
      <c r="AI1148"/>
      <c r="AL1148"/>
      <c r="AM1148"/>
    </row>
    <row r="1149" spans="1:39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AH1149"/>
      <c r="AI1149"/>
      <c r="AL1149"/>
      <c r="AM1149"/>
    </row>
    <row r="1150" spans="1:39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AH1150"/>
      <c r="AI1150"/>
      <c r="AL1150"/>
      <c r="AM1150"/>
    </row>
    <row r="1151" spans="1:39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AH1151"/>
      <c r="AI1151"/>
      <c r="AL1151"/>
      <c r="AM1151"/>
    </row>
    <row r="1152" spans="1:39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AH1152"/>
      <c r="AI1152"/>
      <c r="AL1152"/>
      <c r="AM1152"/>
    </row>
    <row r="1153" spans="1:39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AH1153"/>
      <c r="AI1153"/>
      <c r="AL1153"/>
      <c r="AM1153"/>
    </row>
    <row r="1154" spans="1:39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AH1154"/>
      <c r="AI1154"/>
      <c r="AL1154"/>
      <c r="AM1154"/>
    </row>
    <row r="1155" spans="1:39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AH1155"/>
      <c r="AI1155"/>
      <c r="AL1155"/>
      <c r="AM1155"/>
    </row>
    <row r="1156" spans="1:39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AH1156"/>
      <c r="AI1156"/>
      <c r="AL1156"/>
      <c r="AM1156"/>
    </row>
    <row r="1157" spans="1:39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AH1157"/>
      <c r="AI1157"/>
      <c r="AL1157"/>
      <c r="AM1157"/>
    </row>
    <row r="1158" spans="1:39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AH1158"/>
      <c r="AI1158"/>
      <c r="AL1158"/>
      <c r="AM1158"/>
    </row>
    <row r="1159" spans="1:39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AH1159"/>
      <c r="AI1159"/>
      <c r="AL1159"/>
      <c r="AM1159"/>
    </row>
    <row r="1160" spans="1:39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AH1160"/>
      <c r="AI1160"/>
      <c r="AL1160"/>
      <c r="AM1160"/>
    </row>
    <row r="1161" spans="1:39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AH1161"/>
      <c r="AI1161"/>
      <c r="AL1161"/>
      <c r="AM1161"/>
    </row>
    <row r="1162" spans="1:39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AH1162"/>
      <c r="AI1162"/>
      <c r="AL1162"/>
      <c r="AM1162"/>
    </row>
    <row r="1163" spans="1:39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AH1163"/>
      <c r="AI1163"/>
      <c r="AL1163"/>
      <c r="AM1163"/>
    </row>
    <row r="1164" spans="1:39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AH1164"/>
      <c r="AI1164"/>
      <c r="AL1164"/>
      <c r="AM1164"/>
    </row>
    <row r="1165" spans="1:39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AH1165"/>
      <c r="AI1165"/>
      <c r="AL1165"/>
      <c r="AM1165"/>
    </row>
    <row r="1166" spans="1:39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AH1166"/>
      <c r="AI1166"/>
      <c r="AL1166"/>
      <c r="AM1166"/>
    </row>
    <row r="1167" spans="1:39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AH1167"/>
      <c r="AI1167"/>
      <c r="AL1167"/>
      <c r="AM1167"/>
    </row>
    <row r="1168" spans="1:39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AH1168"/>
      <c r="AI1168"/>
      <c r="AL1168"/>
      <c r="AM1168"/>
    </row>
    <row r="1169" spans="1:39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AH1169"/>
      <c r="AI1169"/>
      <c r="AL1169"/>
      <c r="AM1169"/>
    </row>
    <row r="1170" spans="1:39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AH1170"/>
      <c r="AI1170"/>
      <c r="AL1170"/>
      <c r="AM1170"/>
    </row>
    <row r="1171" spans="1:39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AH1171"/>
      <c r="AI1171"/>
      <c r="AL1171"/>
      <c r="AM1171"/>
    </row>
    <row r="1172" spans="1:39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AH1172"/>
      <c r="AI1172"/>
      <c r="AL1172"/>
      <c r="AM1172"/>
    </row>
    <row r="1173" spans="1:39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AH1173"/>
      <c r="AI1173"/>
      <c r="AL1173"/>
      <c r="AM1173"/>
    </row>
    <row r="1174" spans="1:39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AH1174"/>
      <c r="AI1174"/>
      <c r="AL1174"/>
      <c r="AM1174"/>
    </row>
    <row r="1175" spans="1:39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AH1175"/>
      <c r="AI1175"/>
      <c r="AL1175"/>
      <c r="AM1175"/>
    </row>
    <row r="1176" spans="1:39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AH1176"/>
      <c r="AI1176"/>
      <c r="AL1176"/>
      <c r="AM1176"/>
    </row>
    <row r="1177" spans="1:39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AH1177"/>
      <c r="AI1177"/>
      <c r="AL1177"/>
      <c r="AM1177"/>
    </row>
    <row r="1178" spans="1:39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AH1178"/>
      <c r="AI1178"/>
      <c r="AL1178"/>
      <c r="AM1178"/>
    </row>
    <row r="1179" spans="1:39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AH1179"/>
      <c r="AI1179"/>
      <c r="AL1179"/>
      <c r="AM1179"/>
    </row>
    <row r="1180" spans="1:39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AH1180"/>
      <c r="AI1180"/>
      <c r="AL1180"/>
      <c r="AM1180"/>
    </row>
    <row r="1181" spans="1:39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AH1181"/>
      <c r="AI1181"/>
      <c r="AL1181"/>
      <c r="AM1181"/>
    </row>
    <row r="1182" spans="1:39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AH1182"/>
      <c r="AI1182"/>
      <c r="AL1182"/>
      <c r="AM1182"/>
    </row>
    <row r="1183" spans="1:39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AH1183"/>
      <c r="AI1183"/>
      <c r="AL1183"/>
      <c r="AM1183"/>
    </row>
    <row r="1184" spans="1:39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AH1184"/>
      <c r="AI1184"/>
      <c r="AL1184"/>
      <c r="AM1184"/>
    </row>
    <row r="1185" spans="1:39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AH1185"/>
      <c r="AI1185"/>
      <c r="AL1185"/>
      <c r="AM1185"/>
    </row>
    <row r="1186" spans="1:39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AH1186"/>
      <c r="AI1186"/>
      <c r="AL1186"/>
      <c r="AM1186"/>
    </row>
    <row r="1187" spans="1:39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AH1187"/>
      <c r="AI1187"/>
      <c r="AL1187"/>
      <c r="AM1187"/>
    </row>
    <row r="1188" spans="1:39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AH1188"/>
      <c r="AI1188"/>
      <c r="AL1188"/>
      <c r="AM1188"/>
    </row>
    <row r="1189" spans="1:39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AH1189"/>
      <c r="AI1189"/>
      <c r="AL1189"/>
      <c r="AM1189"/>
    </row>
    <row r="1190" spans="1:39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AH1190"/>
      <c r="AI1190"/>
      <c r="AL1190"/>
      <c r="AM1190"/>
    </row>
    <row r="1191" spans="1:39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AH1191"/>
      <c r="AI1191"/>
      <c r="AL1191"/>
      <c r="AM1191"/>
    </row>
    <row r="1192" spans="1:39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AH1192"/>
      <c r="AI1192"/>
      <c r="AL1192"/>
      <c r="AM1192"/>
    </row>
    <row r="1193" spans="1:39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AH1193"/>
      <c r="AI1193"/>
      <c r="AL1193"/>
      <c r="AM1193"/>
    </row>
    <row r="1194" spans="1:39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AH1194"/>
      <c r="AI1194"/>
      <c r="AL1194"/>
      <c r="AM1194"/>
    </row>
    <row r="1195" spans="1:39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AH1195"/>
      <c r="AI1195"/>
      <c r="AL1195"/>
      <c r="AM1195"/>
    </row>
    <row r="1196" spans="1:39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AH1196"/>
      <c r="AI1196"/>
      <c r="AL1196"/>
      <c r="AM1196"/>
    </row>
    <row r="1197" spans="1:39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AH1197"/>
      <c r="AI1197"/>
      <c r="AL1197"/>
      <c r="AM1197"/>
    </row>
    <row r="1198" spans="1:39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AH1198"/>
      <c r="AI1198"/>
      <c r="AL1198"/>
      <c r="AM1198"/>
    </row>
    <row r="1199" spans="1:39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AH1199"/>
      <c r="AI1199"/>
      <c r="AL1199"/>
      <c r="AM1199"/>
    </row>
    <row r="1200" spans="1:39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AH1200"/>
      <c r="AI1200"/>
      <c r="AL1200"/>
      <c r="AM1200"/>
    </row>
    <row r="1201" spans="1:39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AH1201"/>
      <c r="AI1201"/>
      <c r="AL1201"/>
      <c r="AM1201"/>
    </row>
    <row r="1202" spans="1:39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AH1202"/>
      <c r="AI1202"/>
      <c r="AL1202"/>
      <c r="AM1202"/>
    </row>
    <row r="1203" spans="1:39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AH1203"/>
      <c r="AI1203"/>
      <c r="AL1203"/>
      <c r="AM1203"/>
    </row>
    <row r="1204" spans="1:39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AH1204"/>
      <c r="AI1204"/>
      <c r="AL1204"/>
      <c r="AM1204"/>
    </row>
    <row r="1205" spans="1:39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AH1205"/>
      <c r="AI1205"/>
      <c r="AL1205"/>
      <c r="AM1205"/>
    </row>
    <row r="1206" spans="1:39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AH1206"/>
      <c r="AI1206"/>
      <c r="AL1206"/>
      <c r="AM1206"/>
    </row>
    <row r="1207" spans="1:39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AH1207"/>
      <c r="AI1207"/>
      <c r="AL1207"/>
      <c r="AM1207"/>
    </row>
    <row r="1208" spans="1:39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AH1208"/>
      <c r="AI1208"/>
      <c r="AL1208"/>
      <c r="AM1208"/>
    </row>
    <row r="1209" spans="1:39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AH1209"/>
      <c r="AI1209"/>
      <c r="AL1209"/>
      <c r="AM1209"/>
    </row>
    <row r="1210" spans="1:39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AH1210"/>
      <c r="AI1210"/>
      <c r="AL1210"/>
      <c r="AM1210"/>
    </row>
    <row r="1211" spans="1:39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AH1211"/>
      <c r="AI1211"/>
      <c r="AL1211"/>
      <c r="AM1211"/>
    </row>
    <row r="1212" spans="1:39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AH1212"/>
      <c r="AI1212"/>
      <c r="AL1212"/>
      <c r="AM1212"/>
    </row>
    <row r="1213" spans="1:39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AH1213"/>
      <c r="AI1213"/>
      <c r="AL1213"/>
      <c r="AM1213"/>
    </row>
    <row r="1214" spans="1:39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AH1214"/>
      <c r="AI1214"/>
      <c r="AL1214"/>
      <c r="AM1214"/>
    </row>
    <row r="1215" spans="1:39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AH1215"/>
      <c r="AI1215"/>
      <c r="AL1215"/>
      <c r="AM1215"/>
    </row>
    <row r="1216" spans="1:39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AH1216"/>
      <c r="AI1216"/>
      <c r="AL1216"/>
      <c r="AM1216"/>
    </row>
    <row r="1217" spans="1:39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AH1217"/>
      <c r="AI1217"/>
      <c r="AL1217"/>
      <c r="AM1217"/>
    </row>
    <row r="1218" spans="1:39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AH1218"/>
      <c r="AI1218"/>
      <c r="AL1218"/>
      <c r="AM1218"/>
    </row>
    <row r="1219" spans="1:39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AH1219"/>
      <c r="AI1219"/>
      <c r="AL1219"/>
      <c r="AM1219"/>
    </row>
    <row r="1220" spans="1:39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AH1220"/>
      <c r="AI1220"/>
      <c r="AL1220"/>
      <c r="AM1220"/>
    </row>
    <row r="1221" spans="1:39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AH1221"/>
      <c r="AI1221"/>
      <c r="AL1221"/>
      <c r="AM1221"/>
    </row>
    <row r="1222" spans="1:39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AH1222"/>
      <c r="AI1222"/>
      <c r="AL1222"/>
      <c r="AM1222"/>
    </row>
    <row r="1223" spans="1:39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AH1223"/>
      <c r="AI1223"/>
      <c r="AL1223"/>
      <c r="AM1223"/>
    </row>
    <row r="1224" spans="1:39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AH1224"/>
      <c r="AI1224"/>
      <c r="AL1224"/>
      <c r="AM1224"/>
    </row>
    <row r="1225" spans="1:39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AH1225"/>
      <c r="AI1225"/>
      <c r="AL1225"/>
      <c r="AM1225"/>
    </row>
    <row r="1226" spans="1:39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AH1226"/>
      <c r="AI1226"/>
      <c r="AL1226"/>
      <c r="AM1226"/>
    </row>
    <row r="1227" spans="1:39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AH1227"/>
      <c r="AI1227"/>
      <c r="AL1227"/>
      <c r="AM1227"/>
    </row>
    <row r="1228" spans="1:39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AH1228"/>
      <c r="AI1228"/>
      <c r="AL1228"/>
      <c r="AM1228"/>
    </row>
    <row r="1229" spans="1:39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AH1229"/>
      <c r="AI1229"/>
      <c r="AL1229"/>
      <c r="AM1229"/>
    </row>
    <row r="1230" spans="1:39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AH1230"/>
      <c r="AI1230"/>
      <c r="AL1230"/>
      <c r="AM1230"/>
    </row>
    <row r="1231" spans="1:39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AH1231"/>
      <c r="AI1231"/>
      <c r="AL1231"/>
      <c r="AM1231"/>
    </row>
    <row r="1232" spans="1:39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AH1232"/>
      <c r="AI1232"/>
      <c r="AL1232"/>
      <c r="AM1232"/>
    </row>
    <row r="1233" spans="1:39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AH1233"/>
      <c r="AI1233"/>
      <c r="AL1233"/>
      <c r="AM1233"/>
    </row>
    <row r="1234" spans="1:39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AH1234"/>
      <c r="AI1234"/>
      <c r="AL1234"/>
      <c r="AM1234"/>
    </row>
    <row r="1235" spans="1:39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AH1235"/>
      <c r="AI1235"/>
      <c r="AL1235"/>
      <c r="AM1235"/>
    </row>
    <row r="1236" spans="1:39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AH1236"/>
      <c r="AI1236"/>
      <c r="AL1236"/>
      <c r="AM1236"/>
    </row>
    <row r="1237" spans="1:39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AH1237"/>
      <c r="AI1237"/>
      <c r="AL1237"/>
      <c r="AM1237"/>
    </row>
    <row r="1238" spans="1:39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AH1238"/>
      <c r="AI1238"/>
      <c r="AL1238"/>
      <c r="AM1238"/>
    </row>
    <row r="1239" spans="1:39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AH1239"/>
      <c r="AI1239"/>
      <c r="AL1239"/>
      <c r="AM1239"/>
    </row>
    <row r="1240" spans="1:39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AH1240"/>
      <c r="AI1240"/>
      <c r="AL1240"/>
      <c r="AM1240"/>
    </row>
    <row r="1241" spans="1:39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AH1241"/>
      <c r="AI1241"/>
      <c r="AL1241"/>
      <c r="AM1241"/>
    </row>
    <row r="1242" spans="1:39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AH1242"/>
      <c r="AI1242"/>
      <c r="AL1242"/>
      <c r="AM1242"/>
    </row>
    <row r="1243" spans="1:39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AH1243"/>
      <c r="AI1243"/>
      <c r="AL1243"/>
      <c r="AM1243"/>
    </row>
    <row r="1244" spans="1:39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AH1244"/>
      <c r="AI1244"/>
      <c r="AL1244"/>
      <c r="AM1244"/>
    </row>
    <row r="1245" spans="1:39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AH1245"/>
      <c r="AI1245"/>
      <c r="AL1245"/>
      <c r="AM1245"/>
    </row>
    <row r="1246" spans="1:39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AH1246"/>
      <c r="AI1246"/>
      <c r="AL1246"/>
      <c r="AM1246"/>
    </row>
    <row r="1247" spans="1:39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AH1247"/>
      <c r="AI1247"/>
      <c r="AL1247"/>
      <c r="AM1247"/>
    </row>
    <row r="1248" spans="1:39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AH1248"/>
      <c r="AI1248"/>
      <c r="AL1248"/>
      <c r="AM1248"/>
    </row>
    <row r="1249" spans="1:39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AH1249"/>
      <c r="AI1249"/>
      <c r="AL1249"/>
      <c r="AM1249"/>
    </row>
    <row r="1250" spans="1:39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AH1250"/>
      <c r="AI1250"/>
      <c r="AL1250"/>
      <c r="AM1250"/>
    </row>
    <row r="1251" spans="1:39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AH1251"/>
      <c r="AI1251"/>
      <c r="AL1251"/>
      <c r="AM1251"/>
    </row>
    <row r="1252" spans="1:39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AH1252"/>
      <c r="AI1252"/>
      <c r="AL1252"/>
      <c r="AM1252"/>
    </row>
    <row r="1253" spans="1:39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AH1253"/>
      <c r="AI1253"/>
      <c r="AL1253"/>
      <c r="AM1253"/>
    </row>
    <row r="1254" spans="1:39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AH1254"/>
      <c r="AI1254"/>
      <c r="AL1254"/>
      <c r="AM1254"/>
    </row>
    <row r="1255" spans="1:39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AH1255"/>
      <c r="AI1255"/>
      <c r="AL1255"/>
      <c r="AM1255"/>
    </row>
    <row r="1256" spans="1:39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AH1256"/>
      <c r="AI1256"/>
      <c r="AL1256"/>
      <c r="AM1256"/>
    </row>
    <row r="1257" spans="1:39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AH1257"/>
      <c r="AI1257"/>
      <c r="AL1257"/>
      <c r="AM1257"/>
    </row>
    <row r="1258" spans="1:39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AH1258"/>
      <c r="AI1258"/>
      <c r="AL1258"/>
      <c r="AM1258"/>
    </row>
    <row r="1259" spans="1:39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AH1259"/>
      <c r="AI1259"/>
      <c r="AL1259"/>
      <c r="AM1259"/>
    </row>
    <row r="1260" spans="1:39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AH1260"/>
      <c r="AI1260"/>
      <c r="AL1260"/>
      <c r="AM1260"/>
    </row>
    <row r="1261" spans="1:39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AH1261"/>
      <c r="AI1261"/>
      <c r="AL1261"/>
      <c r="AM1261"/>
    </row>
    <row r="1262" spans="1:39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AH1262"/>
      <c r="AI1262"/>
      <c r="AL1262"/>
      <c r="AM1262"/>
    </row>
    <row r="1263" spans="1:39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AH1263"/>
      <c r="AI1263"/>
      <c r="AL1263"/>
      <c r="AM1263"/>
    </row>
    <row r="1264" spans="1:39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AH1264"/>
      <c r="AI1264"/>
      <c r="AL1264"/>
      <c r="AM1264"/>
    </row>
    <row r="1265" spans="1:39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AH1265"/>
      <c r="AI1265"/>
      <c r="AL1265"/>
      <c r="AM1265"/>
    </row>
    <row r="1266" spans="1:39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AH1266"/>
      <c r="AI1266"/>
      <c r="AL1266"/>
      <c r="AM1266"/>
    </row>
    <row r="1267" spans="1:39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AH1267"/>
      <c r="AI1267"/>
      <c r="AL1267"/>
      <c r="AM1267"/>
    </row>
    <row r="1268" spans="1:39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AH1268"/>
      <c r="AI1268"/>
      <c r="AL1268"/>
      <c r="AM1268"/>
    </row>
    <row r="1269" spans="1:39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AH1269"/>
      <c r="AI1269"/>
      <c r="AL1269"/>
      <c r="AM1269"/>
    </row>
    <row r="1270" spans="1:39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AH1270"/>
      <c r="AI1270"/>
      <c r="AL1270"/>
      <c r="AM1270"/>
    </row>
    <row r="1271" spans="1:39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AH1271"/>
      <c r="AI1271"/>
      <c r="AL1271"/>
      <c r="AM1271"/>
    </row>
    <row r="1272" spans="1:39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AH1272"/>
      <c r="AI1272"/>
      <c r="AL1272"/>
      <c r="AM1272"/>
    </row>
    <row r="1273" spans="1:39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AH1273"/>
      <c r="AI1273"/>
      <c r="AL1273"/>
      <c r="AM1273"/>
    </row>
    <row r="1274" spans="1:39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AH1274"/>
      <c r="AI1274"/>
      <c r="AL1274"/>
      <c r="AM1274"/>
    </row>
    <row r="1275" spans="1:39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AH1275"/>
      <c r="AI1275"/>
      <c r="AL1275"/>
      <c r="AM1275"/>
    </row>
    <row r="1276" spans="1:39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AH1276"/>
      <c r="AI1276"/>
      <c r="AL1276"/>
      <c r="AM1276"/>
    </row>
    <row r="1277" spans="1:39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AH1277"/>
      <c r="AI1277"/>
      <c r="AL1277"/>
      <c r="AM1277"/>
    </row>
    <row r="1278" spans="1:39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AH1278"/>
      <c r="AI1278"/>
      <c r="AL1278"/>
      <c r="AM1278"/>
    </row>
    <row r="1279" spans="1:39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AH1279"/>
      <c r="AI1279"/>
      <c r="AL1279"/>
      <c r="AM1279"/>
    </row>
    <row r="1280" spans="1:39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AH1280"/>
      <c r="AI1280"/>
      <c r="AL1280"/>
      <c r="AM1280"/>
    </row>
    <row r="1281" spans="1:39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AH1281"/>
      <c r="AI1281"/>
      <c r="AL1281"/>
      <c r="AM1281"/>
    </row>
    <row r="1282" spans="1:39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AH1282"/>
      <c r="AI1282"/>
      <c r="AL1282"/>
      <c r="AM1282"/>
    </row>
    <row r="1283" spans="1:39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AH1283"/>
      <c r="AI1283"/>
      <c r="AL1283"/>
      <c r="AM1283"/>
    </row>
    <row r="1284" spans="1:39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AH1284"/>
      <c r="AI1284"/>
      <c r="AL1284"/>
      <c r="AM1284"/>
    </row>
    <row r="1285" spans="1:39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AH1285"/>
      <c r="AI1285"/>
      <c r="AL1285"/>
      <c r="AM1285"/>
    </row>
    <row r="1286" spans="1:39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AH1286"/>
      <c r="AI1286"/>
      <c r="AL1286"/>
      <c r="AM1286"/>
    </row>
    <row r="1287" spans="1:39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AH1287"/>
      <c r="AI1287"/>
      <c r="AL1287"/>
      <c r="AM1287"/>
    </row>
    <row r="1288" spans="1:39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AH1288"/>
      <c r="AI1288"/>
      <c r="AL1288"/>
      <c r="AM1288"/>
    </row>
    <row r="1289" spans="1:39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AH1289"/>
      <c r="AI1289"/>
      <c r="AL1289"/>
      <c r="AM1289"/>
    </row>
    <row r="1290" spans="1:39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AH1290"/>
      <c r="AI1290"/>
      <c r="AL1290"/>
      <c r="AM1290"/>
    </row>
    <row r="1291" spans="1:39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AH1291"/>
      <c r="AI1291"/>
      <c r="AL1291"/>
      <c r="AM1291"/>
    </row>
    <row r="1292" spans="1:39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AH1292"/>
      <c r="AI1292"/>
      <c r="AL1292"/>
      <c r="AM1292"/>
    </row>
    <row r="1293" spans="1:39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AH1293"/>
      <c r="AI1293"/>
      <c r="AL1293"/>
      <c r="AM1293"/>
    </row>
    <row r="1294" spans="1:39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AH1294"/>
      <c r="AI1294"/>
      <c r="AL1294"/>
      <c r="AM1294"/>
    </row>
    <row r="1295" spans="1:39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AH1295"/>
      <c r="AI1295"/>
      <c r="AL1295"/>
      <c r="AM1295"/>
    </row>
    <row r="1296" spans="1:39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AH1296"/>
      <c r="AI1296"/>
      <c r="AL1296"/>
      <c r="AM1296"/>
    </row>
    <row r="1297" spans="1:39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AH1297"/>
      <c r="AI1297"/>
      <c r="AL1297"/>
      <c r="AM1297"/>
    </row>
    <row r="1298" spans="1:39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AH1298"/>
      <c r="AI1298"/>
      <c r="AL1298"/>
      <c r="AM1298"/>
    </row>
    <row r="1299" spans="1:39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AH1299"/>
      <c r="AI1299"/>
      <c r="AL1299"/>
      <c r="AM1299"/>
    </row>
    <row r="1300" spans="1:39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AH1300"/>
      <c r="AI1300"/>
      <c r="AL1300"/>
      <c r="AM1300"/>
    </row>
    <row r="1301" spans="1:39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AH1301"/>
      <c r="AI1301"/>
      <c r="AL1301"/>
      <c r="AM1301"/>
    </row>
    <row r="1302" spans="1:39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AH1302"/>
      <c r="AI1302"/>
      <c r="AL1302"/>
      <c r="AM1302"/>
    </row>
    <row r="1303" spans="1:39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AH1303"/>
      <c r="AI1303"/>
      <c r="AL1303"/>
      <c r="AM1303"/>
    </row>
    <row r="1304" spans="1:39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AH1304"/>
      <c r="AI1304"/>
      <c r="AL1304"/>
      <c r="AM1304"/>
    </row>
    <row r="1305" spans="1:39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AH1305"/>
      <c r="AI1305"/>
      <c r="AL1305"/>
      <c r="AM1305"/>
    </row>
    <row r="1306" spans="1:39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AH1306"/>
      <c r="AI1306"/>
      <c r="AL1306"/>
      <c r="AM1306"/>
    </row>
    <row r="1307" spans="1:39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AH1307"/>
      <c r="AI1307"/>
      <c r="AL1307"/>
      <c r="AM1307"/>
    </row>
    <row r="1308" spans="1:39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AH1308"/>
      <c r="AI1308"/>
      <c r="AL1308"/>
      <c r="AM1308"/>
    </row>
    <row r="1309" spans="1:39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AH1309"/>
      <c r="AI1309"/>
      <c r="AL1309"/>
      <c r="AM1309"/>
    </row>
    <row r="1310" spans="1:39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AH1310"/>
      <c r="AI1310"/>
      <c r="AL1310"/>
      <c r="AM1310"/>
    </row>
    <row r="1311" spans="1:39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AH1311"/>
      <c r="AI1311"/>
      <c r="AL1311"/>
      <c r="AM1311"/>
    </row>
    <row r="1312" spans="1:39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AH1312"/>
      <c r="AI1312"/>
      <c r="AL1312"/>
      <c r="AM1312"/>
    </row>
    <row r="1313" spans="1:39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AH1313"/>
      <c r="AI1313"/>
      <c r="AL1313"/>
      <c r="AM1313"/>
    </row>
    <row r="1314" spans="1:39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AH1314"/>
      <c r="AI1314"/>
      <c r="AL1314"/>
      <c r="AM1314"/>
    </row>
    <row r="1315" spans="1:39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AH1315"/>
      <c r="AI1315"/>
      <c r="AL1315"/>
      <c r="AM1315"/>
    </row>
    <row r="1316" spans="1:39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AH1316"/>
      <c r="AI1316"/>
      <c r="AL1316"/>
      <c r="AM1316"/>
    </row>
    <row r="1317" spans="1:39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AH1317"/>
      <c r="AI1317"/>
      <c r="AL1317"/>
      <c r="AM1317"/>
    </row>
    <row r="1318" spans="1:39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AH1318"/>
      <c r="AI1318"/>
      <c r="AL1318"/>
      <c r="AM1318"/>
    </row>
    <row r="1319" spans="1:39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AH1319"/>
      <c r="AI1319"/>
      <c r="AL1319"/>
      <c r="AM1319"/>
    </row>
    <row r="1320" spans="1:39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AH1320"/>
      <c r="AI1320"/>
      <c r="AL1320"/>
      <c r="AM1320"/>
    </row>
    <row r="1321" spans="1:39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AH1321"/>
      <c r="AI1321"/>
      <c r="AL1321"/>
      <c r="AM1321"/>
    </row>
    <row r="1322" spans="1:39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AH1322"/>
      <c r="AI1322"/>
      <c r="AL1322"/>
      <c r="AM1322"/>
    </row>
    <row r="1323" spans="1:39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AH1323"/>
      <c r="AI1323"/>
      <c r="AL1323"/>
      <c r="AM1323"/>
    </row>
    <row r="1324" spans="1:39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AH1324"/>
      <c r="AI1324"/>
      <c r="AL1324"/>
      <c r="AM1324"/>
    </row>
    <row r="1325" spans="1:39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AH1325"/>
      <c r="AI1325"/>
      <c r="AL1325"/>
      <c r="AM1325"/>
    </row>
    <row r="1326" spans="1:39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AH1326"/>
      <c r="AI1326"/>
      <c r="AL1326"/>
      <c r="AM1326"/>
    </row>
    <row r="1327" spans="1:39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AH1327"/>
      <c r="AI1327"/>
      <c r="AL1327"/>
      <c r="AM1327"/>
    </row>
    <row r="1328" spans="1:39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AH1328"/>
      <c r="AI1328"/>
      <c r="AL1328"/>
      <c r="AM1328"/>
    </row>
    <row r="1329" spans="1:39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AH1329"/>
      <c r="AI1329"/>
      <c r="AL1329"/>
      <c r="AM1329"/>
    </row>
    <row r="1330" spans="1:39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AH1330"/>
      <c r="AI1330"/>
      <c r="AL1330"/>
      <c r="AM1330"/>
    </row>
    <row r="1331" spans="1:39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AH1331"/>
      <c r="AI1331"/>
      <c r="AL1331"/>
      <c r="AM1331"/>
    </row>
    <row r="1332" spans="1:39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AH1332"/>
      <c r="AI1332"/>
      <c r="AL1332"/>
      <c r="AM1332"/>
    </row>
    <row r="1333" spans="1:39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AH1333"/>
      <c r="AI1333"/>
      <c r="AL1333"/>
      <c r="AM1333"/>
    </row>
    <row r="1334" spans="1:39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AH1334"/>
      <c r="AI1334"/>
      <c r="AL1334"/>
      <c r="AM1334"/>
    </row>
    <row r="1335" spans="1:39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AH1335"/>
      <c r="AI1335"/>
      <c r="AL1335"/>
      <c r="AM1335"/>
    </row>
    <row r="1336" spans="1:39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AH1336"/>
      <c r="AI1336"/>
      <c r="AL1336"/>
      <c r="AM1336"/>
    </row>
    <row r="1337" spans="1:39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AH1337"/>
      <c r="AI1337"/>
      <c r="AL1337"/>
      <c r="AM1337"/>
    </row>
    <row r="1338" spans="1:39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AH1338"/>
      <c r="AI1338"/>
      <c r="AL1338"/>
      <c r="AM1338"/>
    </row>
    <row r="1339" spans="1:39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AH1339"/>
      <c r="AI1339"/>
      <c r="AL1339"/>
      <c r="AM1339"/>
    </row>
    <row r="1340" spans="1:39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AH1340"/>
      <c r="AI1340"/>
      <c r="AL1340"/>
      <c r="AM1340"/>
    </row>
    <row r="1341" spans="1:39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AH1341"/>
      <c r="AI1341"/>
      <c r="AL1341"/>
      <c r="AM1341"/>
    </row>
    <row r="1342" spans="1:39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AH1342"/>
      <c r="AI1342"/>
      <c r="AL1342"/>
      <c r="AM1342"/>
    </row>
    <row r="1343" spans="1:39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AH1343"/>
      <c r="AI1343"/>
      <c r="AL1343"/>
      <c r="AM1343"/>
    </row>
    <row r="1344" spans="1:39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AH1344"/>
      <c r="AI1344"/>
      <c r="AL1344"/>
      <c r="AM1344"/>
    </row>
    <row r="1345" spans="1:39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AH1345"/>
      <c r="AI1345"/>
      <c r="AL1345"/>
      <c r="AM1345"/>
    </row>
    <row r="1346" spans="1:39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AH1346"/>
      <c r="AI1346"/>
      <c r="AL1346"/>
      <c r="AM1346"/>
    </row>
    <row r="1347" spans="1:39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AH1347"/>
      <c r="AI1347"/>
      <c r="AL1347"/>
      <c r="AM1347"/>
    </row>
    <row r="1348" spans="1:39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AH1348"/>
      <c r="AI1348"/>
      <c r="AL1348"/>
      <c r="AM1348"/>
    </row>
    <row r="1349" spans="1:39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AH1349"/>
      <c r="AI1349"/>
      <c r="AL1349"/>
      <c r="AM1349"/>
    </row>
    <row r="1350" spans="1:39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AH1350"/>
      <c r="AI1350"/>
      <c r="AL1350"/>
      <c r="AM1350"/>
    </row>
    <row r="1351" spans="1:39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AH1351"/>
      <c r="AI1351"/>
      <c r="AL1351"/>
      <c r="AM1351"/>
    </row>
    <row r="1352" spans="1:39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AH1352"/>
      <c r="AI1352"/>
      <c r="AL1352"/>
      <c r="AM1352"/>
    </row>
    <row r="1353" spans="1:39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AH1353"/>
      <c r="AI1353"/>
      <c r="AL1353"/>
      <c r="AM1353"/>
    </row>
    <row r="1354" spans="1:39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AH1354"/>
      <c r="AI1354"/>
      <c r="AL1354"/>
      <c r="AM1354"/>
    </row>
    <row r="1355" spans="1:39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AH1355"/>
      <c r="AI1355"/>
      <c r="AL1355"/>
      <c r="AM1355"/>
    </row>
    <row r="1356" spans="1:39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AH1356"/>
      <c r="AI1356"/>
      <c r="AL1356"/>
      <c r="AM1356"/>
    </row>
    <row r="1357" spans="1:39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AH1357"/>
      <c r="AI1357"/>
      <c r="AL1357"/>
      <c r="AM1357"/>
    </row>
    <row r="1358" spans="1:39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AH1358"/>
      <c r="AI1358"/>
      <c r="AL1358"/>
      <c r="AM1358"/>
    </row>
    <row r="1359" spans="1:39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AH1359"/>
      <c r="AI1359"/>
      <c r="AL1359"/>
      <c r="AM1359"/>
    </row>
    <row r="1360" spans="1:39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AH1360"/>
      <c r="AI1360"/>
      <c r="AL1360"/>
      <c r="AM1360"/>
    </row>
    <row r="1361" spans="1:39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AH1361"/>
      <c r="AI1361"/>
      <c r="AL1361"/>
      <c r="AM1361"/>
    </row>
    <row r="1362" spans="1:39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AH1362"/>
      <c r="AI1362"/>
      <c r="AL1362"/>
      <c r="AM1362"/>
    </row>
    <row r="1363" spans="1:39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AH1363"/>
      <c r="AI1363"/>
      <c r="AL1363"/>
      <c r="AM1363"/>
    </row>
    <row r="1364" spans="1:39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AH1364"/>
      <c r="AI1364"/>
      <c r="AL1364"/>
      <c r="AM1364"/>
    </row>
    <row r="1365" spans="1:39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AH1365"/>
      <c r="AI1365"/>
      <c r="AL1365"/>
      <c r="AM1365"/>
    </row>
    <row r="1366" spans="1:39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AH1366"/>
      <c r="AI1366"/>
      <c r="AL1366"/>
      <c r="AM1366"/>
    </row>
    <row r="1367" spans="1:39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AH1367"/>
      <c r="AI1367"/>
      <c r="AL1367"/>
      <c r="AM1367"/>
    </row>
    <row r="1368" spans="1:39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AH1368"/>
      <c r="AI1368"/>
      <c r="AL1368"/>
      <c r="AM1368"/>
    </row>
    <row r="1369" spans="1:39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AH1369"/>
      <c r="AI1369"/>
      <c r="AL1369"/>
      <c r="AM1369"/>
    </row>
    <row r="1370" spans="1:39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AH1370"/>
      <c r="AI1370"/>
      <c r="AL1370"/>
      <c r="AM1370"/>
    </row>
    <row r="1371" spans="1:39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AH1371"/>
      <c r="AI1371"/>
      <c r="AL1371"/>
      <c r="AM1371"/>
    </row>
    <row r="1372" spans="1:39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AH1372"/>
      <c r="AI1372"/>
      <c r="AL1372"/>
      <c r="AM1372"/>
    </row>
    <row r="1373" spans="1:39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AH1373"/>
      <c r="AI1373"/>
      <c r="AL1373"/>
      <c r="AM1373"/>
    </row>
    <row r="1374" spans="1:39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AH1374"/>
      <c r="AI1374"/>
      <c r="AL1374"/>
      <c r="AM1374"/>
    </row>
    <row r="1375" spans="1:39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AH1375"/>
      <c r="AI1375"/>
      <c r="AL1375"/>
      <c r="AM1375"/>
    </row>
    <row r="1376" spans="1:39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AH1376"/>
      <c r="AI1376"/>
      <c r="AL1376"/>
      <c r="AM1376"/>
    </row>
    <row r="1377" spans="1:39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AH1377"/>
      <c r="AI1377"/>
      <c r="AL1377"/>
      <c r="AM1377"/>
    </row>
    <row r="1378" spans="1:39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AH1378"/>
      <c r="AI1378"/>
      <c r="AL1378"/>
      <c r="AM1378"/>
    </row>
    <row r="1379" spans="1:39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AH1379"/>
      <c r="AI1379"/>
      <c r="AL1379"/>
      <c r="AM1379"/>
    </row>
    <row r="1380" spans="1:39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AH1380"/>
      <c r="AI1380"/>
      <c r="AL1380"/>
      <c r="AM1380"/>
    </row>
    <row r="1381" spans="1:39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AH1381"/>
      <c r="AI1381"/>
      <c r="AL1381"/>
      <c r="AM1381"/>
    </row>
    <row r="1382" spans="1:39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AH1382"/>
      <c r="AI1382"/>
      <c r="AL1382"/>
      <c r="AM1382"/>
    </row>
    <row r="1383" spans="1:39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AH1383"/>
      <c r="AI1383"/>
      <c r="AL1383"/>
      <c r="AM1383"/>
    </row>
    <row r="1384" spans="1:39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AH1384"/>
      <c r="AI1384"/>
      <c r="AL1384"/>
      <c r="AM1384"/>
    </row>
    <row r="1385" spans="1:39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AH1385"/>
      <c r="AI1385"/>
      <c r="AL1385"/>
      <c r="AM1385"/>
    </row>
    <row r="1386" spans="1:39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AH1386"/>
      <c r="AI1386"/>
      <c r="AL1386"/>
      <c r="AM1386"/>
    </row>
    <row r="1387" spans="1:39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AH1387"/>
      <c r="AI1387"/>
      <c r="AL1387"/>
      <c r="AM1387"/>
    </row>
    <row r="1388" spans="1:39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AH1388"/>
      <c r="AI1388"/>
      <c r="AL1388"/>
      <c r="AM1388"/>
    </row>
    <row r="1389" spans="1:39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AH1389"/>
      <c r="AI1389"/>
      <c r="AL1389"/>
      <c r="AM1389"/>
    </row>
    <row r="1390" spans="1:39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AH1390"/>
      <c r="AI1390"/>
      <c r="AL1390"/>
      <c r="AM1390"/>
    </row>
    <row r="1391" spans="1:39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AH1391"/>
      <c r="AI1391"/>
      <c r="AL1391"/>
      <c r="AM1391"/>
    </row>
    <row r="1392" spans="1:39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AH1392"/>
      <c r="AI1392"/>
      <c r="AL1392"/>
      <c r="AM1392"/>
    </row>
    <row r="1393" spans="1:39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AH1393"/>
      <c r="AI1393"/>
      <c r="AL1393"/>
      <c r="AM1393"/>
    </row>
    <row r="1394" spans="1:39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AH1394"/>
      <c r="AI1394"/>
      <c r="AL1394"/>
      <c r="AM1394"/>
    </row>
    <row r="1395" spans="1:39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AH1395"/>
      <c r="AI1395"/>
      <c r="AL1395"/>
      <c r="AM1395"/>
    </row>
    <row r="1396" spans="1:39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AH1396"/>
      <c r="AI1396"/>
      <c r="AL1396"/>
      <c r="AM1396"/>
    </row>
    <row r="1397" spans="1:39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AH1397"/>
      <c r="AI1397"/>
      <c r="AL1397"/>
      <c r="AM1397"/>
    </row>
    <row r="1398" spans="1:39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AH1398"/>
      <c r="AI1398"/>
      <c r="AL1398"/>
      <c r="AM1398"/>
    </row>
    <row r="1399" spans="1:39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AH1399"/>
      <c r="AI1399"/>
      <c r="AL1399"/>
      <c r="AM1399"/>
    </row>
    <row r="1400" spans="1:39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AH1400"/>
      <c r="AI1400"/>
      <c r="AL1400"/>
      <c r="AM1400"/>
    </row>
    <row r="1401" spans="1:39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AH1401"/>
      <c r="AI1401"/>
      <c r="AL1401"/>
      <c r="AM1401"/>
    </row>
    <row r="1402" spans="1:39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AH1402"/>
      <c r="AI1402"/>
      <c r="AL1402"/>
      <c r="AM1402"/>
    </row>
    <row r="1403" spans="1:39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AH1403"/>
      <c r="AI1403"/>
      <c r="AL1403"/>
      <c r="AM1403"/>
    </row>
    <row r="1404" spans="1:39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AH1404"/>
      <c r="AI1404"/>
      <c r="AL1404"/>
      <c r="AM1404"/>
    </row>
    <row r="1405" spans="1:39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AH1405"/>
      <c r="AI1405"/>
      <c r="AL1405"/>
      <c r="AM1405"/>
    </row>
    <row r="1406" spans="1:39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AH1406"/>
      <c r="AI1406"/>
      <c r="AL1406"/>
      <c r="AM1406"/>
    </row>
    <row r="1407" spans="1:39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AH1407"/>
      <c r="AI1407"/>
      <c r="AL1407"/>
      <c r="AM1407"/>
    </row>
    <row r="1408" spans="1:39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AH1408"/>
      <c r="AI1408"/>
      <c r="AL1408"/>
      <c r="AM1408"/>
    </row>
    <row r="1409" spans="1:39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AH1409"/>
      <c r="AI1409"/>
      <c r="AL1409"/>
      <c r="AM1409"/>
    </row>
    <row r="1410" spans="1:39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AH1410"/>
      <c r="AI1410"/>
      <c r="AL1410"/>
      <c r="AM1410"/>
    </row>
    <row r="1411" spans="1:39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AH1411"/>
      <c r="AI1411"/>
      <c r="AL1411"/>
      <c r="AM1411"/>
    </row>
    <row r="1412" spans="1:39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AH1412"/>
      <c r="AI1412"/>
      <c r="AL1412"/>
      <c r="AM1412"/>
    </row>
    <row r="1413" spans="1:39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AH1413"/>
      <c r="AI1413"/>
      <c r="AL1413"/>
      <c r="AM1413"/>
    </row>
    <row r="1414" spans="1:39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AH1414"/>
      <c r="AI1414"/>
      <c r="AL1414"/>
      <c r="AM1414"/>
    </row>
    <row r="1415" spans="1:39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AH1415"/>
      <c r="AI1415"/>
      <c r="AL1415"/>
      <c r="AM1415"/>
    </row>
    <row r="1416" spans="1:39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AH1416"/>
      <c r="AI1416"/>
      <c r="AL1416"/>
      <c r="AM1416"/>
    </row>
    <row r="1417" spans="1:39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AH1417"/>
      <c r="AI1417"/>
      <c r="AL1417"/>
      <c r="AM1417"/>
    </row>
    <row r="1418" spans="1:39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AH1418"/>
      <c r="AI1418"/>
      <c r="AL1418"/>
      <c r="AM1418"/>
    </row>
    <row r="1419" spans="1:39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AH1419"/>
      <c r="AI1419"/>
      <c r="AL1419"/>
      <c r="AM1419"/>
    </row>
    <row r="1420" spans="1:39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AH1420"/>
      <c r="AI1420"/>
      <c r="AL1420"/>
      <c r="AM1420"/>
    </row>
    <row r="1421" spans="1:39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AH1421"/>
      <c r="AI1421"/>
      <c r="AL1421"/>
      <c r="AM1421"/>
    </row>
    <row r="1422" spans="1:39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AH1422"/>
      <c r="AI1422"/>
      <c r="AL1422"/>
      <c r="AM1422"/>
    </row>
    <row r="1423" spans="1:39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AH1423"/>
      <c r="AI1423"/>
      <c r="AL1423"/>
      <c r="AM1423"/>
    </row>
    <row r="1424" spans="1:39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AH1424"/>
      <c r="AI1424"/>
      <c r="AL1424"/>
      <c r="AM1424"/>
    </row>
    <row r="1425" spans="1:39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AH1425"/>
      <c r="AI1425"/>
      <c r="AL1425"/>
      <c r="AM1425"/>
    </row>
    <row r="1426" spans="1:39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AH1426"/>
      <c r="AI1426"/>
      <c r="AL1426"/>
      <c r="AM1426"/>
    </row>
    <row r="1427" spans="1:39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AH1427"/>
      <c r="AI1427"/>
      <c r="AL1427"/>
      <c r="AM1427"/>
    </row>
    <row r="1428" spans="1:39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AH1428"/>
      <c r="AI1428"/>
      <c r="AL1428"/>
      <c r="AM1428"/>
    </row>
    <row r="1429" spans="1:39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AH1429"/>
      <c r="AI1429"/>
      <c r="AL1429"/>
      <c r="AM1429"/>
    </row>
    <row r="1430" spans="1:39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AH1430"/>
      <c r="AI1430"/>
      <c r="AL1430"/>
      <c r="AM1430"/>
    </row>
    <row r="1431" spans="1:39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AH1431"/>
      <c r="AI1431"/>
      <c r="AL1431"/>
      <c r="AM1431"/>
    </row>
    <row r="1432" spans="1:39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AH1432"/>
      <c r="AI1432"/>
      <c r="AL1432"/>
      <c r="AM1432"/>
    </row>
    <row r="1433" spans="1:39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AH1433"/>
      <c r="AI1433"/>
      <c r="AL1433"/>
      <c r="AM1433"/>
    </row>
    <row r="1434" spans="1:39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AH1434"/>
      <c r="AI1434"/>
      <c r="AL1434"/>
      <c r="AM1434"/>
    </row>
    <row r="1435" spans="1:39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AH1435"/>
      <c r="AI1435"/>
      <c r="AL1435"/>
      <c r="AM1435"/>
    </row>
    <row r="1436" spans="1:39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AH1436"/>
      <c r="AI1436"/>
      <c r="AL1436"/>
      <c r="AM1436"/>
    </row>
    <row r="1437" spans="1:39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AH1437"/>
      <c r="AI1437"/>
      <c r="AL1437"/>
      <c r="AM1437"/>
    </row>
    <row r="1438" spans="1:39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AH1438"/>
      <c r="AI1438"/>
      <c r="AL1438"/>
      <c r="AM1438"/>
    </row>
    <row r="1439" spans="1:39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AH1439"/>
      <c r="AI1439"/>
      <c r="AL1439"/>
      <c r="AM1439"/>
    </row>
    <row r="1440" spans="1:39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AH1440"/>
      <c r="AI1440"/>
      <c r="AL1440"/>
      <c r="AM1440"/>
    </row>
    <row r="1441" spans="1:39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AH1441"/>
      <c r="AI1441"/>
      <c r="AL1441"/>
      <c r="AM1441"/>
    </row>
    <row r="1442" spans="1:39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AH1442"/>
      <c r="AI1442"/>
      <c r="AL1442"/>
      <c r="AM1442"/>
    </row>
    <row r="1443" spans="1:39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AH1443"/>
      <c r="AI1443"/>
      <c r="AL1443"/>
      <c r="AM1443"/>
    </row>
    <row r="1444" spans="1:39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AH1444"/>
      <c r="AI1444"/>
      <c r="AL1444"/>
      <c r="AM1444"/>
    </row>
    <row r="1445" spans="1:39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AH1445"/>
      <c r="AI1445"/>
      <c r="AL1445"/>
      <c r="AM1445"/>
    </row>
    <row r="1446" spans="1:39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AH1446"/>
      <c r="AI1446"/>
      <c r="AL1446"/>
      <c r="AM1446"/>
    </row>
    <row r="1447" spans="1:39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AH1447"/>
      <c r="AI1447"/>
      <c r="AL1447"/>
      <c r="AM1447"/>
    </row>
    <row r="1448" spans="1:39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AH1448"/>
      <c r="AI1448"/>
      <c r="AL1448"/>
      <c r="AM1448"/>
    </row>
    <row r="1449" spans="1:39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AH1449"/>
      <c r="AI1449"/>
      <c r="AL1449"/>
      <c r="AM1449"/>
    </row>
    <row r="1450" spans="1:39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AH1450"/>
      <c r="AI1450"/>
      <c r="AL1450"/>
      <c r="AM1450"/>
    </row>
    <row r="1451" spans="1:39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AH1451"/>
      <c r="AI1451"/>
      <c r="AL1451"/>
      <c r="AM1451"/>
    </row>
    <row r="1452" spans="1:39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AH1452"/>
      <c r="AI1452"/>
      <c r="AL1452"/>
      <c r="AM1452"/>
    </row>
    <row r="1453" spans="1:39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AH1453"/>
      <c r="AI1453"/>
      <c r="AL1453"/>
      <c r="AM1453"/>
    </row>
    <row r="1454" spans="1:39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AH1454"/>
      <c r="AI1454"/>
      <c r="AL1454"/>
      <c r="AM1454"/>
    </row>
    <row r="1455" spans="1:39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AH1455"/>
      <c r="AI1455"/>
      <c r="AL1455"/>
      <c r="AM1455"/>
    </row>
    <row r="1456" spans="1:39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AH1456"/>
      <c r="AI1456"/>
      <c r="AL1456"/>
      <c r="AM1456"/>
    </row>
    <row r="1457" spans="1:39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AH1457"/>
      <c r="AI1457"/>
      <c r="AL1457"/>
      <c r="AM1457"/>
    </row>
    <row r="1458" spans="1:39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AH1458"/>
      <c r="AI1458"/>
      <c r="AL1458"/>
      <c r="AM1458"/>
    </row>
    <row r="1459" spans="1:39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AH1459"/>
      <c r="AI1459"/>
      <c r="AL1459"/>
      <c r="AM1459"/>
    </row>
    <row r="1460" spans="1:39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AH1460"/>
      <c r="AI1460"/>
      <c r="AL1460"/>
      <c r="AM1460"/>
    </row>
    <row r="1461" spans="1:39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AH1461"/>
      <c r="AI1461"/>
      <c r="AL1461"/>
      <c r="AM1461"/>
    </row>
    <row r="1462" spans="1:39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AH1462"/>
      <c r="AI1462"/>
      <c r="AL1462"/>
      <c r="AM1462"/>
    </row>
    <row r="1463" spans="1:39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AH1463"/>
      <c r="AI1463"/>
      <c r="AL1463"/>
      <c r="AM1463"/>
    </row>
    <row r="1464" spans="1:39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AH1464"/>
      <c r="AI1464"/>
      <c r="AL1464"/>
      <c r="AM1464"/>
    </row>
    <row r="1465" spans="1:39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AH1465"/>
      <c r="AI1465"/>
      <c r="AL1465"/>
      <c r="AM1465"/>
    </row>
    <row r="1466" spans="1:39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AH1466"/>
      <c r="AI1466"/>
      <c r="AL1466"/>
      <c r="AM1466"/>
    </row>
    <row r="1467" spans="1:39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AH1467"/>
      <c r="AI1467"/>
      <c r="AL1467"/>
      <c r="AM1467"/>
    </row>
    <row r="1468" spans="1:39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AH1468"/>
      <c r="AI1468"/>
      <c r="AL1468"/>
      <c r="AM1468"/>
    </row>
    <row r="1469" spans="1:39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AH1469"/>
      <c r="AI1469"/>
      <c r="AL1469"/>
      <c r="AM1469"/>
    </row>
    <row r="1470" spans="1:39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AH1470"/>
      <c r="AI1470"/>
      <c r="AL1470"/>
      <c r="AM1470"/>
    </row>
    <row r="1471" spans="1:39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AH1471"/>
      <c r="AI1471"/>
      <c r="AL1471"/>
      <c r="AM1471"/>
    </row>
    <row r="1472" spans="1:39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AH1472"/>
      <c r="AI1472"/>
      <c r="AL1472"/>
      <c r="AM1472"/>
    </row>
    <row r="1473" spans="1:39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AH1473"/>
      <c r="AI1473"/>
      <c r="AL1473"/>
      <c r="AM1473"/>
    </row>
    <row r="1474" spans="1:39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AH1474"/>
      <c r="AI1474"/>
      <c r="AL1474"/>
      <c r="AM1474"/>
    </row>
    <row r="1475" spans="1:39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AH1475"/>
      <c r="AI1475"/>
      <c r="AL1475"/>
      <c r="AM1475"/>
    </row>
    <row r="1476" spans="1:39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AH1476"/>
      <c r="AI1476"/>
      <c r="AL1476"/>
      <c r="AM1476"/>
    </row>
    <row r="1477" spans="1:39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AH1477"/>
      <c r="AI1477"/>
      <c r="AL1477"/>
      <c r="AM1477"/>
    </row>
    <row r="1478" spans="1:39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AH1478"/>
      <c r="AI1478"/>
      <c r="AL1478"/>
      <c r="AM1478"/>
    </row>
    <row r="1479" spans="1:39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AH1479"/>
      <c r="AI1479"/>
      <c r="AL1479"/>
      <c r="AM1479"/>
    </row>
    <row r="1480" spans="1:39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AH1480"/>
      <c r="AI1480"/>
      <c r="AL1480"/>
      <c r="AM1480"/>
    </row>
    <row r="1481" spans="1:39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AH1481"/>
      <c r="AI1481"/>
      <c r="AL1481"/>
      <c r="AM1481"/>
    </row>
    <row r="1482" spans="1:39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AH1482"/>
      <c r="AI1482"/>
      <c r="AL1482"/>
      <c r="AM1482"/>
    </row>
    <row r="1483" spans="1:39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AH1483"/>
      <c r="AI1483"/>
      <c r="AL1483"/>
      <c r="AM1483"/>
    </row>
    <row r="1484" spans="1:39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AH1484"/>
      <c r="AI1484"/>
      <c r="AL1484"/>
      <c r="AM1484"/>
    </row>
    <row r="1485" spans="1:39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AH1485"/>
      <c r="AI1485"/>
      <c r="AL1485"/>
      <c r="AM1485"/>
    </row>
    <row r="1486" spans="1:39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AH1486"/>
      <c r="AI1486"/>
      <c r="AL1486"/>
      <c r="AM1486"/>
    </row>
    <row r="1487" spans="1:39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AH1487"/>
      <c r="AI1487"/>
      <c r="AL1487"/>
      <c r="AM1487"/>
    </row>
    <row r="1488" spans="1:39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AH1488"/>
      <c r="AI1488"/>
      <c r="AL1488"/>
      <c r="AM1488"/>
    </row>
    <row r="1489" spans="1:39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AH1489"/>
      <c r="AI1489"/>
      <c r="AL1489"/>
      <c r="AM1489"/>
    </row>
    <row r="1490" spans="1:39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AH1490"/>
      <c r="AI1490"/>
      <c r="AL1490"/>
      <c r="AM1490"/>
    </row>
    <row r="1491" spans="1:39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AH1491"/>
      <c r="AI1491"/>
      <c r="AL1491"/>
      <c r="AM1491"/>
    </row>
    <row r="1492" spans="1:39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AH1492"/>
      <c r="AI1492"/>
      <c r="AL1492"/>
      <c r="AM1492"/>
    </row>
    <row r="1493" spans="1:39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AH1493"/>
      <c r="AI1493"/>
      <c r="AL1493"/>
      <c r="AM1493"/>
    </row>
    <row r="1494" spans="1:39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AH1494"/>
      <c r="AI1494"/>
      <c r="AL1494"/>
      <c r="AM1494"/>
    </row>
    <row r="1495" spans="1:39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AH1495"/>
      <c r="AI1495"/>
      <c r="AL1495"/>
      <c r="AM1495"/>
    </row>
    <row r="1496" spans="1:39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AH1496"/>
      <c r="AI1496"/>
      <c r="AL1496"/>
      <c r="AM1496"/>
    </row>
    <row r="1497" spans="1:39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AH1497"/>
      <c r="AI1497"/>
      <c r="AL1497"/>
      <c r="AM1497"/>
    </row>
    <row r="1498" spans="1:39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AH1498"/>
      <c r="AI1498"/>
      <c r="AL1498"/>
      <c r="AM1498"/>
    </row>
    <row r="1499" spans="1:39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AH1499"/>
      <c r="AI1499"/>
      <c r="AL1499"/>
      <c r="AM1499"/>
    </row>
    <row r="1500" spans="1:39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AH1500"/>
      <c r="AI1500"/>
      <c r="AL1500"/>
      <c r="AM1500"/>
    </row>
    <row r="1501" spans="1:39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AH1501"/>
      <c r="AI1501"/>
      <c r="AL1501"/>
      <c r="AM1501"/>
    </row>
    <row r="1502" spans="1:39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AH1502"/>
      <c r="AI1502"/>
      <c r="AL1502"/>
      <c r="AM1502"/>
    </row>
    <row r="1503" spans="1:39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AH1503"/>
      <c r="AI1503"/>
      <c r="AL1503"/>
      <c r="AM1503"/>
    </row>
    <row r="1504" spans="1:39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AH1504"/>
      <c r="AI1504"/>
      <c r="AL1504"/>
      <c r="AM1504"/>
    </row>
    <row r="1505" spans="1:39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AH1505"/>
      <c r="AI1505"/>
      <c r="AL1505"/>
      <c r="AM1505"/>
    </row>
    <row r="1506" spans="1:39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AH1506"/>
      <c r="AI1506"/>
      <c r="AL1506"/>
      <c r="AM1506"/>
    </row>
    <row r="1507" spans="1:39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AH1507"/>
      <c r="AI1507"/>
      <c r="AL1507"/>
      <c r="AM1507"/>
    </row>
    <row r="1508" spans="1:39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AH1508"/>
      <c r="AI1508"/>
      <c r="AL1508"/>
      <c r="AM1508"/>
    </row>
    <row r="1509" spans="1:39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AH1509"/>
      <c r="AI1509"/>
      <c r="AL1509"/>
      <c r="AM1509"/>
    </row>
    <row r="1510" spans="1:39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AH1510"/>
      <c r="AI1510"/>
      <c r="AL1510"/>
      <c r="AM1510"/>
    </row>
    <row r="1511" spans="1:39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AH1511"/>
      <c r="AI1511"/>
      <c r="AL1511"/>
      <c r="AM1511"/>
    </row>
    <row r="1512" spans="1:39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AH1512"/>
      <c r="AI1512"/>
      <c r="AL1512"/>
      <c r="AM1512"/>
    </row>
    <row r="1513" spans="1:39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AH1513"/>
      <c r="AI1513"/>
      <c r="AL1513"/>
      <c r="AM1513"/>
    </row>
    <row r="1514" spans="1:39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AH1514"/>
      <c r="AI1514"/>
      <c r="AL1514"/>
      <c r="AM1514"/>
    </row>
    <row r="1515" spans="1:39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AH1515"/>
      <c r="AI1515"/>
      <c r="AL1515"/>
      <c r="AM1515"/>
    </row>
    <row r="1516" spans="1:39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AH1516"/>
      <c r="AI1516"/>
      <c r="AL1516"/>
      <c r="AM1516"/>
    </row>
    <row r="1517" spans="1:39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AH1517"/>
      <c r="AI1517"/>
      <c r="AL1517"/>
      <c r="AM1517"/>
    </row>
    <row r="1518" spans="1:39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AH1518"/>
      <c r="AI1518"/>
      <c r="AL1518"/>
      <c r="AM1518"/>
    </row>
    <row r="1519" spans="1:39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AH1519"/>
      <c r="AI1519"/>
      <c r="AL1519"/>
      <c r="AM1519"/>
    </row>
    <row r="1520" spans="1:39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AH1520"/>
      <c r="AI1520"/>
      <c r="AL1520"/>
      <c r="AM1520"/>
    </row>
    <row r="1521" spans="1:39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AH1521"/>
      <c r="AI1521"/>
      <c r="AL1521"/>
      <c r="AM1521"/>
    </row>
    <row r="1522" spans="1:39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AH1522"/>
      <c r="AI1522"/>
      <c r="AL1522"/>
      <c r="AM1522"/>
    </row>
    <row r="1523" spans="1:39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AH1523"/>
      <c r="AI1523"/>
      <c r="AL1523"/>
      <c r="AM1523"/>
    </row>
    <row r="1524" spans="1:39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AH1524"/>
      <c r="AI1524"/>
      <c r="AL1524"/>
      <c r="AM1524"/>
    </row>
    <row r="1525" spans="1:39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AH1525"/>
      <c r="AI1525"/>
      <c r="AL1525"/>
      <c r="AM1525"/>
    </row>
    <row r="1526" spans="1:39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AH1526"/>
      <c r="AI1526"/>
      <c r="AL1526"/>
      <c r="AM1526"/>
    </row>
    <row r="1527" spans="1:39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AH1527"/>
      <c r="AI1527"/>
      <c r="AL1527"/>
      <c r="AM1527"/>
    </row>
    <row r="1528" spans="1:39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AH1528"/>
      <c r="AI1528"/>
      <c r="AL1528"/>
      <c r="AM1528"/>
    </row>
    <row r="1529" spans="1:39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AH1529"/>
      <c r="AI1529"/>
      <c r="AL1529"/>
      <c r="AM1529"/>
    </row>
    <row r="1530" spans="1:39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AH1530"/>
      <c r="AI1530"/>
      <c r="AL1530"/>
      <c r="AM1530"/>
    </row>
    <row r="1531" spans="1:39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AH1531"/>
      <c r="AI1531"/>
      <c r="AL1531"/>
      <c r="AM1531"/>
    </row>
    <row r="1532" spans="1:39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AH1532"/>
      <c r="AI1532"/>
      <c r="AL1532"/>
      <c r="AM1532"/>
    </row>
    <row r="1533" spans="1:39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AH1533"/>
      <c r="AI1533"/>
      <c r="AL1533"/>
      <c r="AM1533"/>
    </row>
    <row r="1534" spans="1:39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AH1534"/>
      <c r="AI1534"/>
      <c r="AL1534"/>
      <c r="AM1534"/>
    </row>
    <row r="1535" spans="1:39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AH1535"/>
      <c r="AI1535"/>
      <c r="AL1535"/>
      <c r="AM1535"/>
    </row>
    <row r="1536" spans="1:39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AH1536"/>
      <c r="AI1536"/>
      <c r="AL1536"/>
      <c r="AM1536"/>
    </row>
    <row r="1537" spans="1:39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AH1537"/>
      <c r="AI1537"/>
      <c r="AL1537"/>
      <c r="AM1537"/>
    </row>
    <row r="1538" spans="1:39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AH1538"/>
      <c r="AI1538"/>
      <c r="AL1538"/>
      <c r="AM1538"/>
    </row>
    <row r="1539" spans="1:39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AH1539"/>
      <c r="AI1539"/>
      <c r="AL1539"/>
      <c r="AM1539"/>
    </row>
    <row r="1540" spans="1:39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AH1540"/>
      <c r="AI1540"/>
      <c r="AL1540"/>
      <c r="AM1540"/>
    </row>
    <row r="1541" spans="1:39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AH1541"/>
      <c r="AI1541"/>
      <c r="AL1541"/>
      <c r="AM1541"/>
    </row>
    <row r="1542" spans="1:39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AH1542"/>
      <c r="AI1542"/>
      <c r="AL1542"/>
      <c r="AM1542"/>
    </row>
    <row r="1543" spans="1:39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AH1543"/>
      <c r="AI1543"/>
      <c r="AL1543"/>
      <c r="AM1543"/>
    </row>
    <row r="1544" spans="1:39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AH1544"/>
      <c r="AI1544"/>
      <c r="AL1544"/>
      <c r="AM1544"/>
    </row>
    <row r="1545" spans="1:39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AH1545"/>
      <c r="AI1545"/>
      <c r="AL1545"/>
      <c r="AM1545"/>
    </row>
    <row r="1546" spans="1:39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AH1546"/>
      <c r="AI1546"/>
      <c r="AL1546"/>
      <c r="AM1546"/>
    </row>
    <row r="1547" spans="1:39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AH1547"/>
      <c r="AI1547"/>
      <c r="AL1547"/>
      <c r="AM1547"/>
    </row>
    <row r="1548" spans="1:39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AH1548"/>
      <c r="AI1548"/>
      <c r="AL1548"/>
      <c r="AM1548"/>
    </row>
    <row r="1549" spans="1:39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AH1549"/>
      <c r="AI1549"/>
      <c r="AL1549"/>
      <c r="AM1549"/>
    </row>
    <row r="1550" spans="1:39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AH1550"/>
      <c r="AI1550"/>
      <c r="AL1550"/>
      <c r="AM1550"/>
    </row>
    <row r="1551" spans="1:39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AH1551"/>
      <c r="AI1551"/>
      <c r="AL1551"/>
      <c r="AM1551"/>
    </row>
    <row r="1552" spans="1:39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AH1552"/>
      <c r="AI1552"/>
      <c r="AL1552"/>
      <c r="AM1552"/>
    </row>
    <row r="1553" spans="1:39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AH1553"/>
      <c r="AI1553"/>
      <c r="AL1553"/>
      <c r="AM1553"/>
    </row>
    <row r="1554" spans="1:39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AH1554"/>
      <c r="AI1554"/>
      <c r="AL1554"/>
      <c r="AM1554"/>
    </row>
    <row r="1555" spans="1:39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AH1555"/>
      <c r="AI1555"/>
      <c r="AL1555"/>
      <c r="AM1555"/>
    </row>
    <row r="1556" spans="1:39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AH1556"/>
      <c r="AI1556"/>
      <c r="AL1556"/>
      <c r="AM1556"/>
    </row>
    <row r="1557" spans="1:39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AH1557"/>
      <c r="AI1557"/>
      <c r="AL1557"/>
      <c r="AM1557"/>
    </row>
    <row r="1558" spans="1:39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AH1558"/>
      <c r="AI1558"/>
      <c r="AL1558"/>
      <c r="AM1558"/>
    </row>
    <row r="1559" spans="1:39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AH1559"/>
      <c r="AI1559"/>
      <c r="AL1559"/>
      <c r="AM1559"/>
    </row>
    <row r="1560" spans="1:39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AH1560"/>
      <c r="AI1560"/>
      <c r="AL1560"/>
      <c r="AM1560"/>
    </row>
    <row r="1561" spans="1:39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AH1561"/>
      <c r="AI1561"/>
      <c r="AL1561"/>
      <c r="AM1561"/>
    </row>
    <row r="1562" spans="1:39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AH1562"/>
      <c r="AI1562"/>
      <c r="AL1562"/>
      <c r="AM1562"/>
    </row>
    <row r="1563" spans="1:39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AH1563"/>
      <c r="AI1563"/>
      <c r="AL1563"/>
      <c r="AM1563"/>
    </row>
    <row r="1564" spans="1:39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AH1564"/>
      <c r="AI1564"/>
      <c r="AL1564"/>
      <c r="AM1564"/>
    </row>
    <row r="1565" spans="1:39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AH1565"/>
      <c r="AI1565"/>
      <c r="AL1565"/>
      <c r="AM1565"/>
    </row>
    <row r="1566" spans="1:39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AH1566"/>
      <c r="AI1566"/>
      <c r="AL1566"/>
      <c r="AM1566"/>
    </row>
    <row r="1567" spans="1:39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AH1567"/>
      <c r="AI1567"/>
      <c r="AL1567"/>
      <c r="AM1567"/>
    </row>
    <row r="1568" spans="1:39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AH1568"/>
      <c r="AI1568"/>
      <c r="AL1568"/>
      <c r="AM1568"/>
    </row>
    <row r="1569" spans="1:39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AH1569"/>
      <c r="AI1569"/>
      <c r="AL1569"/>
      <c r="AM1569"/>
    </row>
    <row r="1570" spans="1:39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AH1570"/>
      <c r="AI1570"/>
      <c r="AL1570"/>
      <c r="AM1570"/>
    </row>
    <row r="1571" spans="1:39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AH1571"/>
      <c r="AI1571"/>
      <c r="AL1571"/>
      <c r="AM1571"/>
    </row>
    <row r="1572" spans="1:39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AH1572"/>
      <c r="AI1572"/>
      <c r="AL1572"/>
      <c r="AM1572"/>
    </row>
    <row r="1573" spans="1:39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AH1573"/>
      <c r="AI1573"/>
      <c r="AL1573"/>
      <c r="AM1573"/>
    </row>
    <row r="1574" spans="1:39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AH1574"/>
      <c r="AI1574"/>
      <c r="AL1574"/>
      <c r="AM1574"/>
    </row>
    <row r="1575" spans="1:39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AH1575"/>
      <c r="AI1575"/>
      <c r="AL1575"/>
      <c r="AM1575"/>
    </row>
    <row r="1576" spans="1:39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AH1576"/>
      <c r="AI1576"/>
      <c r="AL1576"/>
      <c r="AM1576"/>
    </row>
    <row r="1577" spans="1:39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AH1577"/>
      <c r="AI1577"/>
      <c r="AL1577"/>
      <c r="AM1577"/>
    </row>
    <row r="1578" spans="1:39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AH1578"/>
      <c r="AI1578"/>
      <c r="AL1578"/>
      <c r="AM1578"/>
    </row>
    <row r="1579" spans="1:39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AH1579"/>
      <c r="AI1579"/>
      <c r="AL1579"/>
      <c r="AM1579"/>
    </row>
    <row r="1580" spans="1:39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AH1580"/>
      <c r="AI1580"/>
      <c r="AL1580"/>
      <c r="AM1580"/>
    </row>
    <row r="1581" spans="1:39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AH1581"/>
      <c r="AI1581"/>
      <c r="AL1581"/>
      <c r="AM1581"/>
    </row>
    <row r="1582" spans="1:39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AH1582"/>
      <c r="AI1582"/>
      <c r="AL1582"/>
      <c r="AM1582"/>
    </row>
    <row r="1583" spans="1:39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AH1583"/>
      <c r="AI1583"/>
      <c r="AL1583"/>
      <c r="AM1583"/>
    </row>
    <row r="1584" spans="1:39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AH1584"/>
      <c r="AI1584"/>
      <c r="AL1584"/>
      <c r="AM1584"/>
    </row>
    <row r="1585" spans="1:39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AH1585"/>
      <c r="AI1585"/>
      <c r="AL1585"/>
      <c r="AM1585"/>
    </row>
    <row r="1586" spans="1:39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AH1586"/>
      <c r="AI1586"/>
      <c r="AL1586"/>
      <c r="AM1586"/>
    </row>
    <row r="1587" spans="1:39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AH1587"/>
      <c r="AI1587"/>
      <c r="AL1587"/>
      <c r="AM1587"/>
    </row>
    <row r="1588" spans="1:39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AH1588"/>
      <c r="AI1588"/>
      <c r="AL1588"/>
      <c r="AM1588"/>
    </row>
    <row r="1589" spans="1:39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AH1589"/>
      <c r="AI1589"/>
      <c r="AL1589"/>
      <c r="AM1589"/>
    </row>
    <row r="1590" spans="1:39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AH1590"/>
      <c r="AI1590"/>
      <c r="AL1590"/>
      <c r="AM1590"/>
    </row>
    <row r="1591" spans="1:39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AH1591"/>
      <c r="AI1591"/>
      <c r="AL1591"/>
      <c r="AM1591"/>
    </row>
    <row r="1592" spans="1:39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AH1592"/>
      <c r="AI1592"/>
      <c r="AL1592"/>
      <c r="AM1592"/>
    </row>
    <row r="1593" spans="1:39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AH1593"/>
      <c r="AI1593"/>
      <c r="AL1593"/>
      <c r="AM1593"/>
    </row>
    <row r="1594" spans="1:39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AH1594"/>
      <c r="AI1594"/>
      <c r="AL1594"/>
      <c r="AM1594"/>
    </row>
    <row r="1595" spans="1:39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AH1595"/>
      <c r="AI1595"/>
      <c r="AL1595"/>
      <c r="AM1595"/>
    </row>
    <row r="1596" spans="1:39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AH1596"/>
      <c r="AI1596"/>
      <c r="AL1596"/>
      <c r="AM1596"/>
    </row>
    <row r="1597" spans="1:39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AH1597"/>
      <c r="AI1597"/>
      <c r="AL1597"/>
      <c r="AM1597"/>
    </row>
    <row r="1598" spans="1:39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AH1598"/>
      <c r="AI1598"/>
      <c r="AL1598"/>
      <c r="AM1598"/>
    </row>
    <row r="1599" spans="1:39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AH1599"/>
      <c r="AI1599"/>
      <c r="AL1599"/>
      <c r="AM1599"/>
    </row>
    <row r="1600" spans="1:39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AH1600"/>
      <c r="AI1600"/>
      <c r="AL1600"/>
      <c r="AM1600"/>
    </row>
    <row r="1601" spans="1:39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AH1601"/>
      <c r="AI1601"/>
      <c r="AL1601"/>
      <c r="AM1601"/>
    </row>
    <row r="1602" spans="1:39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AH1602"/>
      <c r="AI1602"/>
      <c r="AL1602"/>
      <c r="AM1602"/>
    </row>
    <row r="1603" spans="1:39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AH1603"/>
      <c r="AI1603"/>
      <c r="AL1603"/>
      <c r="AM1603"/>
    </row>
    <row r="1604" spans="1:39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AH1604"/>
      <c r="AI1604"/>
      <c r="AL1604"/>
      <c r="AM1604"/>
    </row>
    <row r="1605" spans="1:39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AH1605"/>
      <c r="AI1605"/>
      <c r="AL1605"/>
      <c r="AM1605"/>
    </row>
    <row r="1606" spans="1:39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AH1606"/>
      <c r="AI1606"/>
      <c r="AL1606"/>
      <c r="AM1606"/>
    </row>
    <row r="1607" spans="1:39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AH1607"/>
      <c r="AI1607"/>
      <c r="AL1607"/>
      <c r="AM1607"/>
    </row>
    <row r="1608" spans="1:39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AH1608"/>
      <c r="AI1608"/>
      <c r="AL1608"/>
      <c r="AM1608"/>
    </row>
    <row r="1609" spans="1:39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AH1609"/>
      <c r="AI1609"/>
      <c r="AL1609"/>
      <c r="AM1609"/>
    </row>
    <row r="1610" spans="1:39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AH1610"/>
      <c r="AI1610"/>
      <c r="AL1610"/>
      <c r="AM1610"/>
    </row>
    <row r="1611" spans="1:39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AH1611"/>
      <c r="AI1611"/>
      <c r="AL1611"/>
      <c r="AM1611"/>
    </row>
    <row r="1612" spans="1:39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AH1612"/>
      <c r="AI1612"/>
      <c r="AL1612"/>
      <c r="AM1612"/>
    </row>
    <row r="1613" spans="1:39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AH1613"/>
      <c r="AI1613"/>
      <c r="AL1613"/>
      <c r="AM1613"/>
    </row>
    <row r="1614" spans="1:39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AH1614"/>
      <c r="AI1614"/>
      <c r="AL1614"/>
      <c r="AM1614"/>
    </row>
    <row r="1615" spans="1:39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AH1615"/>
      <c r="AI1615"/>
      <c r="AL1615"/>
      <c r="AM1615"/>
    </row>
    <row r="1616" spans="1:39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AH1616"/>
      <c r="AI1616"/>
      <c r="AL1616"/>
      <c r="AM1616"/>
    </row>
    <row r="1617" spans="1:39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AH1617"/>
      <c r="AI1617"/>
      <c r="AL1617"/>
      <c r="AM1617"/>
    </row>
    <row r="1618" spans="1:39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AH1618"/>
      <c r="AI1618"/>
      <c r="AL1618"/>
      <c r="AM1618"/>
    </row>
    <row r="1619" spans="1:39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AH1619"/>
      <c r="AI1619"/>
      <c r="AL1619"/>
      <c r="AM1619"/>
    </row>
    <row r="1620" spans="1:39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AH1620"/>
      <c r="AI1620"/>
      <c r="AL1620"/>
      <c r="AM1620"/>
    </row>
    <row r="1621" spans="1:39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AH1621"/>
      <c r="AI1621"/>
      <c r="AL1621"/>
      <c r="AM1621"/>
    </row>
    <row r="1622" spans="1:39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AH1622"/>
      <c r="AI1622"/>
      <c r="AL1622"/>
      <c r="AM1622"/>
    </row>
    <row r="1623" spans="1:39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AH1623"/>
      <c r="AI1623"/>
      <c r="AL1623"/>
      <c r="AM1623"/>
    </row>
    <row r="1624" spans="1:39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AH1624"/>
      <c r="AI1624"/>
      <c r="AL1624"/>
      <c r="AM1624"/>
    </row>
    <row r="1625" spans="1:39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AH1625"/>
      <c r="AI1625"/>
      <c r="AL1625"/>
      <c r="AM1625"/>
    </row>
    <row r="1626" spans="1:39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AH1626"/>
      <c r="AI1626"/>
      <c r="AL1626"/>
      <c r="AM1626"/>
    </row>
    <row r="1627" spans="1:39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AH1627"/>
      <c r="AI1627"/>
      <c r="AL1627"/>
      <c r="AM1627"/>
    </row>
    <row r="1628" spans="1:39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AH1628"/>
      <c r="AI1628"/>
      <c r="AL1628"/>
      <c r="AM1628"/>
    </row>
    <row r="1629" spans="1:39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AH1629"/>
      <c r="AI1629"/>
      <c r="AL1629"/>
      <c r="AM1629"/>
    </row>
    <row r="1630" spans="1:39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AH1630"/>
      <c r="AI1630"/>
      <c r="AL1630"/>
      <c r="AM1630"/>
    </row>
    <row r="1631" spans="1:39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AH1631"/>
      <c r="AI1631"/>
      <c r="AL1631"/>
      <c r="AM1631"/>
    </row>
    <row r="1632" spans="1:39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AH1632"/>
      <c r="AI1632"/>
      <c r="AL1632"/>
      <c r="AM1632"/>
    </row>
    <row r="1633" spans="1:39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AH1633"/>
      <c r="AI1633"/>
      <c r="AL1633"/>
      <c r="AM1633"/>
    </row>
    <row r="1634" spans="1:39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AH1634"/>
      <c r="AI1634"/>
      <c r="AL1634"/>
      <c r="AM1634"/>
    </row>
    <row r="1635" spans="1:39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AH1635"/>
      <c r="AI1635"/>
      <c r="AL1635"/>
      <c r="AM1635"/>
    </row>
    <row r="1636" spans="1:39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AH1636"/>
      <c r="AI1636"/>
      <c r="AL1636"/>
      <c r="AM1636"/>
    </row>
    <row r="1637" spans="1:39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AH1637"/>
      <c r="AI1637"/>
      <c r="AL1637"/>
      <c r="AM1637"/>
    </row>
    <row r="1638" spans="1:39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AH1638"/>
      <c r="AI1638"/>
      <c r="AL1638"/>
      <c r="AM1638"/>
    </row>
    <row r="1639" spans="1:39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AH1639"/>
      <c r="AI1639"/>
      <c r="AL1639"/>
      <c r="AM1639"/>
    </row>
    <row r="1640" spans="1:39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AH1640"/>
      <c r="AI1640"/>
      <c r="AL1640"/>
      <c r="AM1640"/>
    </row>
    <row r="1641" spans="1:39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AH1641"/>
      <c r="AI1641"/>
      <c r="AL1641"/>
      <c r="AM1641"/>
    </row>
    <row r="1642" spans="1:39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AH1642"/>
      <c r="AI1642"/>
      <c r="AL1642"/>
      <c r="AM1642"/>
    </row>
    <row r="1643" spans="1:39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AH1643"/>
      <c r="AI1643"/>
      <c r="AL1643"/>
      <c r="AM1643"/>
    </row>
    <row r="1644" spans="1:39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AH1644"/>
      <c r="AI1644"/>
      <c r="AL1644"/>
      <c r="AM1644"/>
    </row>
    <row r="1645" spans="1:39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AH1645"/>
      <c r="AI1645"/>
      <c r="AL1645"/>
      <c r="AM1645"/>
    </row>
    <row r="1646" spans="1:39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AH1646"/>
      <c r="AI1646"/>
      <c r="AL1646"/>
      <c r="AM1646"/>
    </row>
    <row r="1647" spans="1:39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AH1647"/>
      <c r="AI1647"/>
      <c r="AL1647"/>
      <c r="AM1647"/>
    </row>
    <row r="1648" spans="1:39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AH1648"/>
      <c r="AI1648"/>
      <c r="AL1648"/>
      <c r="AM1648"/>
    </row>
    <row r="1649" spans="1:39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AH1649"/>
      <c r="AI1649"/>
      <c r="AL1649"/>
      <c r="AM1649"/>
    </row>
    <row r="1650" spans="1:39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AH1650"/>
      <c r="AI1650"/>
      <c r="AL1650"/>
      <c r="AM1650"/>
    </row>
    <row r="1651" spans="1:39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AH1651"/>
      <c r="AI1651"/>
      <c r="AL1651"/>
      <c r="AM1651"/>
    </row>
    <row r="1652" spans="1:39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AH1652"/>
      <c r="AI1652"/>
      <c r="AL1652"/>
      <c r="AM1652"/>
    </row>
    <row r="1653" spans="1:39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AH1653"/>
      <c r="AI1653"/>
      <c r="AL1653"/>
      <c r="AM1653"/>
    </row>
    <row r="1654" spans="1:39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AH1654"/>
      <c r="AI1654"/>
      <c r="AL1654"/>
      <c r="AM1654"/>
    </row>
    <row r="1655" spans="1:39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AH1655"/>
      <c r="AI1655"/>
      <c r="AL1655"/>
      <c r="AM1655"/>
    </row>
    <row r="1656" spans="1:39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AH1656"/>
      <c r="AI1656"/>
      <c r="AL1656"/>
      <c r="AM1656"/>
    </row>
    <row r="1657" spans="1:39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AH1657"/>
      <c r="AI1657"/>
      <c r="AL1657"/>
      <c r="AM1657"/>
    </row>
    <row r="1658" spans="1:39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AH1658"/>
      <c r="AI1658"/>
      <c r="AL1658"/>
      <c r="AM1658"/>
    </row>
    <row r="1659" spans="1:39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AH1659"/>
      <c r="AI1659"/>
      <c r="AL1659"/>
      <c r="AM1659"/>
    </row>
    <row r="1660" spans="1:39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AH1660"/>
      <c r="AI1660"/>
      <c r="AL1660"/>
      <c r="AM1660"/>
    </row>
    <row r="1661" spans="1:39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AH1661"/>
      <c r="AI1661"/>
      <c r="AL1661"/>
      <c r="AM1661"/>
    </row>
    <row r="1662" spans="1:39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AH1662"/>
      <c r="AI1662"/>
      <c r="AL1662"/>
      <c r="AM1662"/>
    </row>
    <row r="1663" spans="1:39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AH1663"/>
      <c r="AI1663"/>
      <c r="AL1663"/>
      <c r="AM1663"/>
    </row>
    <row r="1664" spans="1:39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AH1664"/>
      <c r="AI1664"/>
      <c r="AL1664"/>
      <c r="AM1664"/>
    </row>
    <row r="1665" spans="1:39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AH1665"/>
      <c r="AI1665"/>
      <c r="AL1665"/>
      <c r="AM1665"/>
    </row>
    <row r="1666" spans="1:39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AH1666"/>
      <c r="AI1666"/>
      <c r="AL1666"/>
      <c r="AM1666"/>
    </row>
    <row r="1667" spans="1:39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AH1667"/>
      <c r="AI1667"/>
      <c r="AL1667"/>
      <c r="AM1667"/>
    </row>
    <row r="1668" spans="1:39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AH1668"/>
      <c r="AI1668"/>
      <c r="AL1668"/>
      <c r="AM1668"/>
    </row>
    <row r="1669" spans="1:39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AH1669"/>
      <c r="AI1669"/>
      <c r="AL1669"/>
      <c r="AM1669"/>
    </row>
    <row r="1670" spans="1:39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AH1670"/>
      <c r="AI1670"/>
      <c r="AL1670"/>
      <c r="AM1670"/>
    </row>
    <row r="1671" spans="1:39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AH1671"/>
      <c r="AI1671"/>
      <c r="AL1671"/>
      <c r="AM1671"/>
    </row>
    <row r="1672" spans="1:39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AH1672"/>
      <c r="AI1672"/>
      <c r="AL1672"/>
      <c r="AM1672"/>
    </row>
    <row r="1673" spans="1:39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AH1673"/>
      <c r="AI1673"/>
      <c r="AL1673"/>
      <c r="AM1673"/>
    </row>
    <row r="1674" spans="1:39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AH1674"/>
      <c r="AI1674"/>
      <c r="AL1674"/>
      <c r="AM1674"/>
    </row>
    <row r="1675" spans="1:39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AH1675"/>
      <c r="AI1675"/>
      <c r="AL1675"/>
      <c r="AM1675"/>
    </row>
    <row r="1676" spans="1:39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AH1676"/>
      <c r="AI1676"/>
      <c r="AL1676"/>
      <c r="AM1676"/>
    </row>
    <row r="1677" spans="1:39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AH1677"/>
      <c r="AI1677"/>
      <c r="AL1677"/>
      <c r="AM1677"/>
    </row>
    <row r="1678" spans="1:39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AH1678"/>
      <c r="AI1678"/>
      <c r="AL1678"/>
      <c r="AM1678"/>
    </row>
    <row r="1679" spans="1:39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AH1679"/>
      <c r="AI1679"/>
      <c r="AL1679"/>
      <c r="AM1679"/>
    </row>
    <row r="1680" spans="1:39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AH1680"/>
      <c r="AI1680"/>
      <c r="AL1680"/>
      <c r="AM1680"/>
    </row>
    <row r="1681" spans="1:39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AH1681"/>
      <c r="AI1681"/>
      <c r="AL1681"/>
      <c r="AM1681"/>
    </row>
    <row r="1682" spans="1:39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AH1682"/>
      <c r="AI1682"/>
      <c r="AL1682"/>
      <c r="AM1682"/>
    </row>
    <row r="1683" spans="1:39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AH1683"/>
      <c r="AI1683"/>
      <c r="AL1683"/>
      <c r="AM1683"/>
    </row>
    <row r="1684" spans="1:39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AH1684"/>
      <c r="AI1684"/>
      <c r="AL1684"/>
      <c r="AM1684"/>
    </row>
    <row r="1685" spans="1:39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AH1685"/>
      <c r="AI1685"/>
      <c r="AL1685"/>
      <c r="AM1685"/>
    </row>
    <row r="1686" spans="1:39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AH1686"/>
      <c r="AI1686"/>
      <c r="AL1686"/>
      <c r="AM1686"/>
    </row>
    <row r="1687" spans="1:39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AH1687"/>
      <c r="AI1687"/>
      <c r="AL1687"/>
      <c r="AM1687"/>
    </row>
    <row r="1688" spans="1:39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AH1688"/>
      <c r="AI1688"/>
      <c r="AL1688"/>
      <c r="AM1688"/>
    </row>
    <row r="1689" spans="1:39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AH1689"/>
      <c r="AI1689"/>
      <c r="AL1689"/>
      <c r="AM1689"/>
    </row>
    <row r="1690" spans="1:39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AH1690"/>
      <c r="AI1690"/>
      <c r="AL1690"/>
      <c r="AM1690"/>
    </row>
    <row r="1691" spans="1:39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AH1691"/>
      <c r="AI1691"/>
      <c r="AL1691"/>
      <c r="AM1691"/>
    </row>
    <row r="1692" spans="1:39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AH1692"/>
      <c r="AI1692"/>
      <c r="AL1692"/>
      <c r="AM1692"/>
    </row>
    <row r="1693" spans="1:39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AH1693"/>
      <c r="AI1693"/>
      <c r="AL1693"/>
      <c r="AM1693"/>
    </row>
    <row r="1694" spans="1:39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AH1694"/>
      <c r="AI1694"/>
      <c r="AL1694"/>
      <c r="AM1694"/>
    </row>
    <row r="1695" spans="1:39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AH1695"/>
      <c r="AI1695"/>
      <c r="AL1695"/>
      <c r="AM1695"/>
    </row>
    <row r="1696" spans="1:39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AH1696"/>
      <c r="AI1696"/>
      <c r="AL1696"/>
      <c r="AM1696"/>
    </row>
    <row r="1697" spans="1:39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AH1697"/>
      <c r="AI1697"/>
      <c r="AL1697"/>
      <c r="AM1697"/>
    </row>
    <row r="1698" spans="1:39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AH1698"/>
      <c r="AI1698"/>
      <c r="AL1698"/>
      <c r="AM1698"/>
    </row>
    <row r="1699" spans="1:39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AH1699"/>
      <c r="AI1699"/>
      <c r="AL1699"/>
      <c r="AM1699"/>
    </row>
    <row r="1700" spans="1:39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AH1700"/>
      <c r="AI1700"/>
      <c r="AL1700"/>
      <c r="AM1700"/>
    </row>
    <row r="1701" spans="1:39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AH1701"/>
      <c r="AI1701"/>
      <c r="AL1701"/>
      <c r="AM1701"/>
    </row>
    <row r="1702" spans="1:39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AH1702"/>
      <c r="AI1702"/>
      <c r="AL1702"/>
      <c r="AM1702"/>
    </row>
    <row r="1703" spans="1:39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AH1703"/>
      <c r="AI1703"/>
      <c r="AL1703"/>
      <c r="AM1703"/>
    </row>
    <row r="1704" spans="1:39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AH1704"/>
      <c r="AI1704"/>
      <c r="AL1704"/>
      <c r="AM1704"/>
    </row>
    <row r="1705" spans="1:39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AH1705"/>
      <c r="AI1705"/>
      <c r="AL1705"/>
      <c r="AM1705"/>
    </row>
    <row r="1706" spans="1:39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AH1706"/>
      <c r="AI1706"/>
      <c r="AL1706"/>
      <c r="AM1706"/>
    </row>
    <row r="1707" spans="1:39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AH1707"/>
      <c r="AI1707"/>
      <c r="AL1707"/>
      <c r="AM1707"/>
    </row>
    <row r="1708" spans="1:39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AH1708"/>
      <c r="AI1708"/>
      <c r="AL1708"/>
      <c r="AM1708"/>
    </row>
    <row r="1709" spans="1:39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AH1709"/>
      <c r="AI1709"/>
      <c r="AL1709"/>
      <c r="AM1709"/>
    </row>
    <row r="1710" spans="1:39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AH1710"/>
      <c r="AI1710"/>
      <c r="AL1710"/>
      <c r="AM1710"/>
    </row>
    <row r="1711" spans="1:39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AH1711"/>
      <c r="AI1711"/>
      <c r="AL1711"/>
      <c r="AM1711"/>
    </row>
    <row r="1712" spans="1:39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AH1712"/>
      <c r="AI1712"/>
      <c r="AL1712"/>
      <c r="AM1712"/>
    </row>
    <row r="1713" spans="1:39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AH1713"/>
      <c r="AI1713"/>
      <c r="AL1713"/>
      <c r="AM1713"/>
    </row>
    <row r="1714" spans="1:39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AH1714"/>
      <c r="AI1714"/>
      <c r="AL1714"/>
      <c r="AM1714"/>
    </row>
    <row r="1715" spans="1:39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AH1715"/>
      <c r="AI1715"/>
      <c r="AL1715"/>
      <c r="AM1715"/>
    </row>
    <row r="1716" spans="1:39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AH1716"/>
      <c r="AI1716"/>
      <c r="AL1716"/>
      <c r="AM1716"/>
    </row>
    <row r="1717" spans="1:39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AH1717"/>
      <c r="AI1717"/>
      <c r="AL1717"/>
      <c r="AM1717"/>
    </row>
    <row r="1718" spans="1:39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AH1718"/>
      <c r="AI1718"/>
      <c r="AL1718"/>
      <c r="AM1718"/>
    </row>
    <row r="1719" spans="1:39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AH1719"/>
      <c r="AI1719"/>
      <c r="AL1719"/>
      <c r="AM1719"/>
    </row>
    <row r="1720" spans="1:39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AH1720"/>
      <c r="AI1720"/>
      <c r="AL1720"/>
      <c r="AM1720"/>
    </row>
    <row r="1721" spans="1:39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AH1721"/>
      <c r="AI1721"/>
      <c r="AL1721"/>
      <c r="AM1721"/>
    </row>
    <row r="1722" spans="1:39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AH1722"/>
      <c r="AI1722"/>
      <c r="AL1722"/>
      <c r="AM1722"/>
    </row>
    <row r="1723" spans="1:39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AH1723"/>
      <c r="AI1723"/>
      <c r="AL1723"/>
      <c r="AM1723"/>
    </row>
    <row r="1724" spans="1:39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AH1724"/>
      <c r="AI1724"/>
      <c r="AL1724"/>
      <c r="AM1724"/>
    </row>
    <row r="1725" spans="1:39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AH1725"/>
      <c r="AI1725"/>
      <c r="AL1725"/>
      <c r="AM1725"/>
    </row>
    <row r="1726" spans="1:39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AH1726"/>
      <c r="AI1726"/>
      <c r="AL1726"/>
      <c r="AM1726"/>
    </row>
    <row r="1727" spans="1:39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AH1727"/>
      <c r="AI1727"/>
      <c r="AL1727"/>
      <c r="AM1727"/>
    </row>
    <row r="1728" spans="1:39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AH1728"/>
      <c r="AI1728"/>
      <c r="AL1728"/>
      <c r="AM1728"/>
    </row>
    <row r="1729" spans="1:39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AH1729"/>
      <c r="AI1729"/>
      <c r="AL1729"/>
      <c r="AM1729"/>
    </row>
    <row r="1730" spans="1:39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AH1730"/>
      <c r="AI1730"/>
      <c r="AL1730"/>
      <c r="AM1730"/>
    </row>
    <row r="1731" spans="1:39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AH1731"/>
      <c r="AI1731"/>
      <c r="AL1731"/>
      <c r="AM1731"/>
    </row>
    <row r="1732" spans="1:39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AH1732"/>
      <c r="AI1732"/>
      <c r="AL1732"/>
      <c r="AM1732"/>
    </row>
    <row r="1733" spans="1:39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AH1733"/>
      <c r="AI1733"/>
      <c r="AL1733"/>
      <c r="AM1733"/>
    </row>
    <row r="1734" spans="1:39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AH1734"/>
      <c r="AI1734"/>
      <c r="AL1734"/>
      <c r="AM1734"/>
    </row>
    <row r="1735" spans="1:39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AH1735"/>
      <c r="AI1735"/>
      <c r="AL1735"/>
      <c r="AM1735"/>
    </row>
    <row r="1736" spans="1:39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AH1736"/>
      <c r="AI1736"/>
      <c r="AL1736"/>
      <c r="AM1736"/>
    </row>
    <row r="1737" spans="1:39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AH1737"/>
      <c r="AI1737"/>
      <c r="AL1737"/>
      <c r="AM1737"/>
    </row>
    <row r="1738" spans="1:39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AH1738"/>
      <c r="AI1738"/>
      <c r="AL1738"/>
      <c r="AM1738"/>
    </row>
    <row r="1739" spans="1:39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AH1739"/>
      <c r="AI1739"/>
      <c r="AL1739"/>
      <c r="AM1739"/>
    </row>
    <row r="1740" spans="1:39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AH1740"/>
      <c r="AI1740"/>
      <c r="AL1740"/>
      <c r="AM1740"/>
    </row>
    <row r="1741" spans="1:39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AH1741"/>
      <c r="AI1741"/>
      <c r="AL1741"/>
      <c r="AM1741"/>
    </row>
    <row r="1742" spans="1:39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AH1742"/>
      <c r="AI1742"/>
      <c r="AL1742"/>
      <c r="AM1742"/>
    </row>
    <row r="1743" spans="1:39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AH1743"/>
      <c r="AI1743"/>
      <c r="AL1743"/>
      <c r="AM1743"/>
    </row>
    <row r="1744" spans="1:39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AH1744"/>
      <c r="AI1744"/>
      <c r="AL1744"/>
      <c r="AM1744"/>
    </row>
    <row r="1745" spans="1:39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AH1745"/>
      <c r="AI1745"/>
      <c r="AL1745"/>
      <c r="AM1745"/>
    </row>
    <row r="1746" spans="1:39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AH1746"/>
      <c r="AI1746"/>
      <c r="AL1746"/>
      <c r="AM1746"/>
    </row>
    <row r="1747" spans="1:39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AH1747"/>
      <c r="AI1747"/>
      <c r="AL1747"/>
      <c r="AM1747"/>
    </row>
    <row r="1748" spans="1:39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AH1748"/>
      <c r="AI1748"/>
      <c r="AL1748"/>
      <c r="AM1748"/>
    </row>
    <row r="1749" spans="1:39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AH1749"/>
      <c r="AI1749"/>
      <c r="AL1749"/>
      <c r="AM1749"/>
    </row>
    <row r="1750" spans="1:39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AH1750"/>
      <c r="AI1750"/>
      <c r="AL1750"/>
      <c r="AM1750"/>
    </row>
    <row r="1751" spans="1:39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AH1751"/>
      <c r="AI1751"/>
      <c r="AL1751"/>
      <c r="AM1751"/>
    </row>
    <row r="1752" spans="1:39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AH1752"/>
      <c r="AI1752"/>
      <c r="AL1752"/>
      <c r="AM1752"/>
    </row>
    <row r="1753" spans="1:39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AH1753"/>
      <c r="AI1753"/>
      <c r="AL1753"/>
      <c r="AM1753"/>
    </row>
    <row r="1754" spans="1:39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AH1754"/>
      <c r="AI1754"/>
      <c r="AL1754"/>
      <c r="AM1754"/>
    </row>
    <row r="1755" spans="1:39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AH1755"/>
      <c r="AI1755"/>
      <c r="AL1755"/>
      <c r="AM1755"/>
    </row>
    <row r="1756" spans="1:39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AH1756"/>
      <c r="AI1756"/>
      <c r="AL1756"/>
      <c r="AM1756"/>
    </row>
    <row r="1757" spans="1:39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AH1757"/>
      <c r="AI1757"/>
      <c r="AL1757"/>
      <c r="AM1757"/>
    </row>
    <row r="1758" spans="1:39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AH1758"/>
      <c r="AI1758"/>
      <c r="AL1758"/>
      <c r="AM1758"/>
    </row>
    <row r="1759" spans="1:39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AH1759"/>
      <c r="AI1759"/>
      <c r="AL1759"/>
      <c r="AM1759"/>
    </row>
    <row r="1760" spans="1:39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AH1760"/>
      <c r="AI1760"/>
      <c r="AL1760"/>
      <c r="AM1760"/>
    </row>
    <row r="1761" spans="1:39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AH1761"/>
      <c r="AI1761"/>
      <c r="AL1761"/>
      <c r="AM1761"/>
    </row>
    <row r="1762" spans="1:39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AH1762"/>
      <c r="AI1762"/>
      <c r="AL1762"/>
      <c r="AM1762"/>
    </row>
    <row r="1763" spans="1:39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AH1763"/>
      <c r="AI1763"/>
      <c r="AL1763"/>
      <c r="AM1763"/>
    </row>
    <row r="1764" spans="1:39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AH1764"/>
      <c r="AI1764"/>
      <c r="AL1764"/>
      <c r="AM1764"/>
    </row>
    <row r="1765" spans="1:39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AH1765"/>
      <c r="AI1765"/>
      <c r="AL1765"/>
      <c r="AM1765"/>
    </row>
    <row r="1766" spans="1:39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AH1766"/>
      <c r="AI1766"/>
      <c r="AL1766"/>
      <c r="AM1766"/>
    </row>
    <row r="1767" spans="1:39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AH1767"/>
      <c r="AI1767"/>
      <c r="AL1767"/>
      <c r="AM1767"/>
    </row>
    <row r="1768" spans="1:39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AH1768"/>
      <c r="AI1768"/>
      <c r="AL1768"/>
      <c r="AM1768"/>
    </row>
    <row r="1769" spans="1:39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AH1769"/>
      <c r="AI1769"/>
      <c r="AL1769"/>
      <c r="AM1769"/>
    </row>
    <row r="1770" spans="1:39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AH1770"/>
      <c r="AI1770"/>
      <c r="AL1770"/>
      <c r="AM1770"/>
    </row>
    <row r="1771" spans="1:39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AH1771"/>
      <c r="AI1771"/>
      <c r="AL1771"/>
      <c r="AM1771"/>
    </row>
    <row r="1772" spans="1:39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AH1772"/>
      <c r="AI1772"/>
      <c r="AL1772"/>
      <c r="AM1772"/>
    </row>
    <row r="1773" spans="1:39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AH1773"/>
      <c r="AI1773"/>
      <c r="AL1773"/>
      <c r="AM1773"/>
    </row>
    <row r="1774" spans="1:39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AH1774"/>
      <c r="AI1774"/>
      <c r="AL1774"/>
      <c r="AM1774"/>
    </row>
    <row r="1775" spans="1:39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AH1775"/>
      <c r="AI1775"/>
      <c r="AL1775"/>
      <c r="AM1775"/>
    </row>
    <row r="1776" spans="1:39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AH1776"/>
      <c r="AI1776"/>
      <c r="AL1776"/>
      <c r="AM1776"/>
    </row>
    <row r="1777" spans="1:39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AH1777"/>
      <c r="AI1777"/>
      <c r="AL1777"/>
      <c r="AM1777"/>
    </row>
    <row r="1778" spans="1:39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AH1778"/>
      <c r="AI1778"/>
      <c r="AL1778"/>
      <c r="AM1778"/>
    </row>
    <row r="1779" spans="1:39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AH1779"/>
      <c r="AI1779"/>
      <c r="AL1779"/>
      <c r="AM1779"/>
    </row>
    <row r="1780" spans="1:39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AH1780"/>
      <c r="AI1780"/>
      <c r="AL1780"/>
      <c r="AM1780"/>
    </row>
    <row r="1781" spans="1:39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AH1781"/>
      <c r="AI1781"/>
      <c r="AL1781"/>
      <c r="AM1781"/>
    </row>
    <row r="1782" spans="1:39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AH1782"/>
      <c r="AI1782"/>
      <c r="AL1782"/>
      <c r="AM1782"/>
    </row>
    <row r="1783" spans="1:39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AH1783"/>
      <c r="AI1783"/>
      <c r="AL1783"/>
      <c r="AM1783"/>
    </row>
    <row r="1784" spans="1:39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AH1784"/>
      <c r="AI1784"/>
      <c r="AL1784"/>
      <c r="AM1784"/>
    </row>
    <row r="1785" spans="1:39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AH1785"/>
      <c r="AI1785"/>
      <c r="AL1785"/>
      <c r="AM1785"/>
    </row>
    <row r="1786" spans="1:39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AH1786"/>
      <c r="AI1786"/>
      <c r="AL1786"/>
      <c r="AM1786"/>
    </row>
    <row r="1787" spans="1:39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AH1787"/>
      <c r="AI1787"/>
      <c r="AL1787"/>
      <c r="AM1787"/>
    </row>
    <row r="1788" spans="1:39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AH1788"/>
      <c r="AI1788"/>
      <c r="AL1788"/>
      <c r="AM1788"/>
    </row>
    <row r="1789" spans="1:39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AH1789"/>
      <c r="AI1789"/>
      <c r="AL1789"/>
      <c r="AM1789"/>
    </row>
    <row r="1790" spans="1:39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AH1790"/>
      <c r="AI1790"/>
      <c r="AL1790"/>
      <c r="AM1790"/>
    </row>
    <row r="1791" spans="1:39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AH1791"/>
      <c r="AI1791"/>
      <c r="AL1791"/>
      <c r="AM1791"/>
    </row>
    <row r="1792" spans="1:39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AH1792"/>
      <c r="AI1792"/>
      <c r="AL1792"/>
      <c r="AM1792"/>
    </row>
    <row r="1793" spans="1:39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AH1793"/>
      <c r="AI1793"/>
      <c r="AL1793"/>
      <c r="AM1793"/>
    </row>
    <row r="1794" spans="1:39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AH1794"/>
      <c r="AI1794"/>
      <c r="AL1794"/>
      <c r="AM1794"/>
    </row>
    <row r="1795" spans="1:39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AH1795"/>
      <c r="AI1795"/>
      <c r="AL1795"/>
      <c r="AM1795"/>
    </row>
    <row r="1796" spans="1:39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AH1796"/>
      <c r="AI1796"/>
      <c r="AL1796"/>
      <c r="AM1796"/>
    </row>
    <row r="1797" spans="1:39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AH1797"/>
      <c r="AI1797"/>
      <c r="AL1797"/>
      <c r="AM1797"/>
    </row>
    <row r="1798" spans="1:39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AH1798"/>
      <c r="AI1798"/>
      <c r="AL1798"/>
      <c r="AM1798"/>
    </row>
    <row r="1799" spans="1:39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AH1799"/>
      <c r="AI1799"/>
      <c r="AL1799"/>
      <c r="AM1799"/>
    </row>
    <row r="1800" spans="1:39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AH1800"/>
      <c r="AI1800"/>
      <c r="AL1800"/>
      <c r="AM1800"/>
    </row>
    <row r="1801" spans="1:39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AH1801"/>
      <c r="AI1801"/>
      <c r="AL1801"/>
      <c r="AM1801"/>
    </row>
    <row r="1802" spans="1:39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AH1802"/>
      <c r="AI1802"/>
      <c r="AL1802"/>
      <c r="AM1802"/>
    </row>
    <row r="1803" spans="1:39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AH1803"/>
      <c r="AI1803"/>
      <c r="AL1803"/>
      <c r="AM1803"/>
    </row>
    <row r="1804" spans="1:39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AH1804"/>
      <c r="AI1804"/>
      <c r="AL1804"/>
      <c r="AM1804"/>
    </row>
    <row r="1805" spans="1:39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AH1805"/>
      <c r="AI1805"/>
      <c r="AL1805"/>
      <c r="AM1805"/>
    </row>
    <row r="1806" spans="1:39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AH1806"/>
      <c r="AI1806"/>
      <c r="AL1806"/>
      <c r="AM1806"/>
    </row>
    <row r="1807" spans="1:39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AH1807"/>
      <c r="AI1807"/>
      <c r="AL1807"/>
      <c r="AM1807"/>
    </row>
    <row r="1808" spans="1:39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AH1808"/>
      <c r="AI1808"/>
      <c r="AL1808"/>
      <c r="AM1808"/>
    </row>
    <row r="1809" spans="1:39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AH1809"/>
      <c r="AI1809"/>
      <c r="AL1809"/>
      <c r="AM1809"/>
    </row>
    <row r="1810" spans="1:39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AH1810"/>
      <c r="AI1810"/>
      <c r="AL1810"/>
      <c r="AM1810"/>
    </row>
    <row r="1811" spans="1:39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AH1811"/>
      <c r="AI1811"/>
      <c r="AL1811"/>
      <c r="AM1811"/>
    </row>
    <row r="1812" spans="1:39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AH1812"/>
      <c r="AI1812"/>
      <c r="AL1812"/>
      <c r="AM1812"/>
    </row>
    <row r="1813" spans="1:39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AH1813"/>
      <c r="AI1813"/>
      <c r="AL1813"/>
      <c r="AM1813"/>
    </row>
    <row r="1814" spans="1:39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AH1814"/>
      <c r="AI1814"/>
      <c r="AL1814"/>
      <c r="AM1814"/>
    </row>
    <row r="1815" spans="1:39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AH1815"/>
      <c r="AI1815"/>
      <c r="AL1815"/>
      <c r="AM1815"/>
    </row>
    <row r="1816" spans="1:39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AH1816"/>
      <c r="AI1816"/>
      <c r="AL1816"/>
      <c r="AM1816"/>
    </row>
    <row r="1817" spans="1:39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AH1817"/>
      <c r="AI1817"/>
      <c r="AL1817"/>
      <c r="AM1817"/>
    </row>
    <row r="1818" spans="1:39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AH1818"/>
      <c r="AI1818"/>
      <c r="AL1818"/>
      <c r="AM1818"/>
    </row>
    <row r="1819" spans="1:39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AH1819"/>
      <c r="AI1819"/>
      <c r="AL1819"/>
      <c r="AM1819"/>
    </row>
    <row r="1820" spans="1:39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AH1820"/>
      <c r="AI1820"/>
      <c r="AL1820"/>
      <c r="AM1820"/>
    </row>
    <row r="1821" spans="1:39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AH1821"/>
      <c r="AI1821"/>
      <c r="AL1821"/>
      <c r="AM1821"/>
    </row>
    <row r="1822" spans="1:39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AH1822"/>
      <c r="AI1822"/>
      <c r="AL1822"/>
      <c r="AM1822"/>
    </row>
    <row r="1823" spans="1:39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AH1823"/>
      <c r="AI1823"/>
      <c r="AL1823"/>
      <c r="AM1823"/>
    </row>
    <row r="1824" spans="1:39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AH1824"/>
      <c r="AI1824"/>
      <c r="AL1824"/>
      <c r="AM1824"/>
    </row>
    <row r="1825" spans="1:39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AH1825"/>
      <c r="AI1825"/>
      <c r="AL1825"/>
      <c r="AM1825"/>
    </row>
    <row r="1826" spans="1:39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AH1826"/>
      <c r="AI1826"/>
      <c r="AL1826"/>
      <c r="AM1826"/>
    </row>
    <row r="1827" spans="1:39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AH1827"/>
      <c r="AI1827"/>
      <c r="AL1827"/>
      <c r="AM1827"/>
    </row>
    <row r="1828" spans="1:39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AH1828"/>
      <c r="AI1828"/>
      <c r="AL1828"/>
      <c r="AM1828"/>
    </row>
    <row r="1829" spans="1:39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AH1829"/>
      <c r="AI1829"/>
      <c r="AL1829"/>
      <c r="AM1829"/>
    </row>
    <row r="1830" spans="1:39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AH1830"/>
      <c r="AI1830"/>
      <c r="AL1830"/>
      <c r="AM1830"/>
    </row>
    <row r="1831" spans="1:39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AH1831"/>
      <c r="AI1831"/>
      <c r="AL1831"/>
      <c r="AM1831"/>
    </row>
    <row r="1832" spans="1:39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AH1832"/>
      <c r="AI1832"/>
      <c r="AL1832"/>
      <c r="AM1832"/>
    </row>
    <row r="1833" spans="1:39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AH1833"/>
      <c r="AI1833"/>
      <c r="AL1833"/>
      <c r="AM1833"/>
    </row>
    <row r="1834" spans="1:39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AH1834"/>
      <c r="AI1834"/>
      <c r="AL1834"/>
      <c r="AM1834"/>
    </row>
    <row r="1835" spans="1:39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AH1835"/>
      <c r="AI1835"/>
      <c r="AL1835"/>
      <c r="AM1835"/>
    </row>
    <row r="1836" spans="1:39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AH1836"/>
      <c r="AI1836"/>
      <c r="AL1836"/>
      <c r="AM1836"/>
    </row>
    <row r="1837" spans="1:39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AH1837"/>
      <c r="AI1837"/>
      <c r="AL1837"/>
      <c r="AM1837"/>
    </row>
    <row r="1838" spans="1:39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AH1838"/>
      <c r="AI1838"/>
      <c r="AL1838"/>
      <c r="AM1838"/>
    </row>
    <row r="1839" spans="1:39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AH1839"/>
      <c r="AI1839"/>
      <c r="AL1839"/>
      <c r="AM1839"/>
    </row>
    <row r="1840" spans="1:39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AH1840"/>
      <c r="AI1840"/>
      <c r="AL1840"/>
      <c r="AM1840"/>
    </row>
    <row r="1841" spans="1:39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AH1841"/>
      <c r="AI1841"/>
      <c r="AL1841"/>
      <c r="AM1841"/>
    </row>
    <row r="1842" spans="1:39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AH1842"/>
      <c r="AI1842"/>
      <c r="AL1842"/>
      <c r="AM1842"/>
    </row>
    <row r="1843" spans="1:39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AH1843"/>
      <c r="AI1843"/>
      <c r="AL1843"/>
      <c r="AM1843"/>
    </row>
    <row r="1844" spans="1:39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AH1844"/>
      <c r="AI1844"/>
      <c r="AL1844"/>
      <c r="AM1844"/>
    </row>
    <row r="1845" spans="1:39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AH1845"/>
      <c r="AI1845"/>
      <c r="AL1845"/>
      <c r="AM1845"/>
    </row>
    <row r="1846" spans="1:39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AH1846"/>
      <c r="AI1846"/>
      <c r="AL1846"/>
      <c r="AM1846"/>
    </row>
    <row r="1847" spans="1:39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AH1847"/>
      <c r="AI1847"/>
      <c r="AL1847"/>
      <c r="AM1847"/>
    </row>
    <row r="1848" spans="1:39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AH1848"/>
      <c r="AI1848"/>
      <c r="AL1848"/>
      <c r="AM1848"/>
    </row>
    <row r="1849" spans="1:39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AH1849"/>
      <c r="AI1849"/>
      <c r="AL1849"/>
      <c r="AM1849"/>
    </row>
    <row r="1850" spans="1:39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AH1850"/>
      <c r="AI1850"/>
      <c r="AL1850"/>
      <c r="AM1850"/>
    </row>
    <row r="1851" spans="1:39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AH1851"/>
      <c r="AI1851"/>
      <c r="AL1851"/>
      <c r="AM1851"/>
    </row>
    <row r="1852" spans="1:39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AH1852"/>
      <c r="AI1852"/>
      <c r="AL1852"/>
      <c r="AM1852"/>
    </row>
    <row r="1853" spans="1:39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AH1853"/>
      <c r="AI1853"/>
      <c r="AL1853"/>
      <c r="AM1853"/>
    </row>
    <row r="1854" spans="1:39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AH1854"/>
      <c r="AI1854"/>
      <c r="AL1854"/>
      <c r="AM1854"/>
    </row>
    <row r="1855" spans="1:39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AH1855"/>
      <c r="AI1855"/>
      <c r="AL1855"/>
      <c r="AM1855"/>
    </row>
    <row r="1856" spans="1:39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AH1856"/>
      <c r="AI1856"/>
      <c r="AL1856"/>
      <c r="AM1856"/>
    </row>
    <row r="1857" spans="1:39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AH1857"/>
      <c r="AI1857"/>
      <c r="AL1857"/>
      <c r="AM1857"/>
    </row>
    <row r="1858" spans="1:39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AH1858"/>
      <c r="AI1858"/>
      <c r="AL1858"/>
      <c r="AM1858"/>
    </row>
    <row r="1859" spans="1:39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AH1859"/>
      <c r="AI1859"/>
      <c r="AL1859"/>
      <c r="AM1859"/>
    </row>
    <row r="1860" spans="1:39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AH1860"/>
      <c r="AI1860"/>
      <c r="AL1860"/>
      <c r="AM1860"/>
    </row>
    <row r="1861" spans="1:39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AH1861"/>
      <c r="AI1861"/>
      <c r="AL1861"/>
      <c r="AM1861"/>
    </row>
    <row r="1862" spans="1:39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AH1862"/>
      <c r="AI1862"/>
      <c r="AL1862"/>
      <c r="AM1862"/>
    </row>
    <row r="1863" spans="1:39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AH1863"/>
      <c r="AI1863"/>
      <c r="AL1863"/>
      <c r="AM1863"/>
    </row>
    <row r="1864" spans="1:39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AH1864"/>
      <c r="AI1864"/>
      <c r="AL1864"/>
      <c r="AM1864"/>
    </row>
    <row r="1865" spans="1:39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AH1865"/>
      <c r="AI1865"/>
      <c r="AL1865"/>
      <c r="AM1865"/>
    </row>
    <row r="1866" spans="1:39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AH1866"/>
      <c r="AI1866"/>
      <c r="AL1866"/>
      <c r="AM1866"/>
    </row>
    <row r="1867" spans="1:39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AH1867"/>
      <c r="AI1867"/>
      <c r="AL1867"/>
      <c r="AM1867"/>
    </row>
    <row r="1868" spans="1:39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AH1868"/>
      <c r="AI1868"/>
      <c r="AL1868"/>
      <c r="AM1868"/>
    </row>
    <row r="1869" spans="1:39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AH1869"/>
      <c r="AI1869"/>
      <c r="AL1869"/>
      <c r="AM1869"/>
    </row>
    <row r="1870" spans="1:39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AH1870"/>
      <c r="AI1870"/>
      <c r="AL1870"/>
      <c r="AM1870"/>
    </row>
    <row r="1871" spans="1:39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AH1871"/>
      <c r="AI1871"/>
      <c r="AL1871"/>
      <c r="AM1871"/>
    </row>
    <row r="1872" spans="1:39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AH1872"/>
      <c r="AI1872"/>
      <c r="AL1872"/>
      <c r="AM1872"/>
    </row>
    <row r="1873" spans="1:39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AH1873"/>
      <c r="AI1873"/>
      <c r="AL1873"/>
      <c r="AM1873"/>
    </row>
    <row r="1874" spans="1:39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AH1874"/>
      <c r="AI1874"/>
      <c r="AL1874"/>
      <c r="AM1874"/>
    </row>
    <row r="1875" spans="1:39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AH1875"/>
      <c r="AI1875"/>
      <c r="AL1875"/>
      <c r="AM1875"/>
    </row>
    <row r="1876" spans="1:39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AH1876"/>
      <c r="AI1876"/>
      <c r="AL1876"/>
      <c r="AM1876"/>
    </row>
    <row r="1877" spans="1:39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AH1877"/>
      <c r="AI1877"/>
      <c r="AL1877"/>
      <c r="AM1877"/>
    </row>
    <row r="1878" spans="1:39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AH1878"/>
      <c r="AI1878"/>
      <c r="AL1878"/>
      <c r="AM1878"/>
    </row>
    <row r="1879" spans="1:39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AH1879"/>
      <c r="AI1879"/>
      <c r="AL1879"/>
      <c r="AM1879"/>
    </row>
    <row r="1880" spans="1:39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AH1880"/>
      <c r="AI1880"/>
      <c r="AL1880"/>
      <c r="AM1880"/>
    </row>
    <row r="1881" spans="1:39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AH1881"/>
      <c r="AI1881"/>
      <c r="AL1881"/>
      <c r="AM1881"/>
    </row>
    <row r="1882" spans="1:39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AH1882"/>
      <c r="AI1882"/>
      <c r="AL1882"/>
      <c r="AM1882"/>
    </row>
    <row r="1883" spans="1:39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AH1883"/>
      <c r="AI1883"/>
      <c r="AL1883"/>
      <c r="AM1883"/>
    </row>
    <row r="1884" spans="1:39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AH1884"/>
      <c r="AI1884"/>
      <c r="AL1884"/>
      <c r="AM1884"/>
    </row>
    <row r="1885" spans="1:39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AH1885"/>
      <c r="AI1885"/>
      <c r="AL1885"/>
      <c r="AM1885"/>
    </row>
    <row r="1886" spans="1:39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AH1886"/>
      <c r="AI1886"/>
      <c r="AL1886"/>
      <c r="AM1886"/>
    </row>
    <row r="1887" spans="1:39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AH1887"/>
      <c r="AI1887"/>
      <c r="AL1887"/>
      <c r="AM1887"/>
    </row>
    <row r="1888" spans="1:39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AH1888"/>
      <c r="AI1888"/>
      <c r="AL1888"/>
      <c r="AM1888"/>
    </row>
    <row r="1889" spans="1:39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AH1889"/>
      <c r="AI1889"/>
      <c r="AL1889"/>
      <c r="AM1889"/>
    </row>
    <row r="1890" spans="1:39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AH1890"/>
      <c r="AI1890"/>
      <c r="AL1890"/>
      <c r="AM1890"/>
    </row>
    <row r="1891" spans="1:39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AH1891"/>
      <c r="AI1891"/>
      <c r="AL1891"/>
      <c r="AM1891"/>
    </row>
    <row r="1892" spans="1:39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AH1892"/>
      <c r="AI1892"/>
      <c r="AL1892"/>
      <c r="AM1892"/>
    </row>
    <row r="1893" spans="1:39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AH1893"/>
      <c r="AI1893"/>
      <c r="AL1893"/>
      <c r="AM1893"/>
    </row>
    <row r="1894" spans="1:39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AH1894"/>
      <c r="AI1894"/>
      <c r="AL1894"/>
      <c r="AM1894"/>
    </row>
    <row r="1895" spans="1:39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AH1895"/>
      <c r="AI1895"/>
      <c r="AL1895"/>
      <c r="AM1895"/>
    </row>
    <row r="1896" spans="1:39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AH1896"/>
      <c r="AI1896"/>
      <c r="AL1896"/>
      <c r="AM1896"/>
    </row>
    <row r="1897" spans="1:39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AH1897"/>
      <c r="AI1897"/>
      <c r="AL1897"/>
      <c r="AM1897"/>
    </row>
    <row r="1898" spans="1:39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AH1898"/>
      <c r="AI1898"/>
      <c r="AL1898"/>
      <c r="AM1898"/>
    </row>
    <row r="1899" spans="1:39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AH1899"/>
      <c r="AI1899"/>
      <c r="AL1899"/>
      <c r="AM1899"/>
    </row>
    <row r="1900" spans="1:39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AH1900"/>
      <c r="AI1900"/>
      <c r="AL1900"/>
      <c r="AM1900"/>
    </row>
    <row r="1901" spans="1:39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AH1901"/>
      <c r="AI1901"/>
      <c r="AL1901"/>
      <c r="AM1901"/>
    </row>
    <row r="1902" spans="1:39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AH1902"/>
      <c r="AI1902"/>
      <c r="AL1902"/>
      <c r="AM1902"/>
    </row>
    <row r="1903" spans="1:39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AH1903"/>
      <c r="AI1903"/>
      <c r="AL1903"/>
      <c r="AM1903"/>
    </row>
    <row r="1904" spans="1:39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AH1904"/>
      <c r="AI1904"/>
      <c r="AL1904"/>
      <c r="AM1904"/>
    </row>
    <row r="1905" spans="1:39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AH1905"/>
      <c r="AI1905"/>
      <c r="AL1905"/>
      <c r="AM1905"/>
    </row>
    <row r="1906" spans="1:39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AH1906"/>
      <c r="AI1906"/>
      <c r="AL1906"/>
      <c r="AM1906"/>
    </row>
    <row r="1907" spans="1:39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AH1907"/>
      <c r="AI1907"/>
      <c r="AL1907"/>
      <c r="AM1907"/>
    </row>
    <row r="1908" spans="1:39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AH1908"/>
      <c r="AI1908"/>
      <c r="AL1908"/>
      <c r="AM1908"/>
    </row>
    <row r="1909" spans="1:39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AH1909"/>
      <c r="AI1909"/>
      <c r="AL1909"/>
      <c r="AM1909"/>
    </row>
    <row r="1910" spans="1:39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AH1910"/>
      <c r="AI1910"/>
      <c r="AL1910"/>
      <c r="AM1910"/>
    </row>
    <row r="1911" spans="1:39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AH1911"/>
      <c r="AI1911"/>
      <c r="AL1911"/>
      <c r="AM1911"/>
    </row>
    <row r="1912" spans="1:39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AH1912"/>
      <c r="AI1912"/>
      <c r="AL1912"/>
      <c r="AM1912"/>
    </row>
    <row r="1913" spans="1:39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AH1913"/>
      <c r="AI1913"/>
      <c r="AL1913"/>
      <c r="AM1913"/>
    </row>
    <row r="1914" spans="1:39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AH1914"/>
      <c r="AI1914"/>
      <c r="AL1914"/>
      <c r="AM1914"/>
    </row>
    <row r="1915" spans="1:39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AH1915"/>
      <c r="AI1915"/>
      <c r="AL1915"/>
      <c r="AM1915"/>
    </row>
    <row r="1916" spans="1:39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AH1916"/>
      <c r="AI1916"/>
      <c r="AL1916"/>
      <c r="AM1916"/>
    </row>
    <row r="1917" spans="1:39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AH1917"/>
      <c r="AI1917"/>
      <c r="AL1917"/>
      <c r="AM1917"/>
    </row>
    <row r="1918" spans="1:39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AH1918"/>
      <c r="AI1918"/>
      <c r="AL1918"/>
      <c r="AM1918"/>
    </row>
    <row r="1919" spans="1:39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AH1919"/>
      <c r="AI1919"/>
      <c r="AL1919"/>
      <c r="AM1919"/>
    </row>
    <row r="1920" spans="1:39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AH1920"/>
      <c r="AI1920"/>
      <c r="AL1920"/>
      <c r="AM1920"/>
    </row>
    <row r="1921" spans="1:39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AH1921"/>
      <c r="AI1921"/>
      <c r="AL1921"/>
      <c r="AM1921"/>
    </row>
    <row r="1922" spans="1:39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AH1922"/>
      <c r="AI1922"/>
      <c r="AL1922"/>
      <c r="AM1922"/>
    </row>
    <row r="1923" spans="1:39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AH1923"/>
      <c r="AI1923"/>
      <c r="AL1923"/>
      <c r="AM1923"/>
    </row>
    <row r="1924" spans="1:39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AH1924"/>
      <c r="AI1924"/>
      <c r="AL1924"/>
      <c r="AM1924"/>
    </row>
    <row r="1925" spans="1:39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AH1925"/>
      <c r="AI1925"/>
      <c r="AL1925"/>
      <c r="AM1925"/>
    </row>
    <row r="1926" spans="1:39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AH1926"/>
      <c r="AI1926"/>
      <c r="AL1926"/>
      <c r="AM1926"/>
    </row>
    <row r="1927" spans="1:39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AH1927"/>
      <c r="AI1927"/>
      <c r="AL1927"/>
      <c r="AM1927"/>
    </row>
    <row r="1928" spans="1:39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AH1928"/>
      <c r="AI1928"/>
      <c r="AL1928"/>
      <c r="AM1928"/>
    </row>
    <row r="1929" spans="1:39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AH1929"/>
      <c r="AI1929"/>
      <c r="AL1929"/>
      <c r="AM1929"/>
    </row>
    <row r="1930" spans="1:39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AH1930"/>
      <c r="AI1930"/>
      <c r="AL1930"/>
      <c r="AM1930"/>
    </row>
    <row r="1931" spans="1:39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AH1931"/>
      <c r="AI1931"/>
      <c r="AL1931"/>
      <c r="AM1931"/>
    </row>
    <row r="1932" spans="1:39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AH1932"/>
      <c r="AI1932"/>
      <c r="AL1932"/>
      <c r="AM1932"/>
    </row>
    <row r="1933" spans="1:39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AH1933"/>
      <c r="AI1933"/>
      <c r="AL1933"/>
      <c r="AM1933"/>
    </row>
    <row r="1934" spans="1:39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AH1934"/>
      <c r="AI1934"/>
      <c r="AL1934"/>
      <c r="AM1934"/>
    </row>
    <row r="1935" spans="1:39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AH1935"/>
      <c r="AI1935"/>
      <c r="AL1935"/>
      <c r="AM1935"/>
    </row>
    <row r="1936" spans="1:39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AH1936"/>
      <c r="AI1936"/>
      <c r="AL1936"/>
      <c r="AM1936"/>
    </row>
    <row r="1937" spans="1:39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AH1937"/>
      <c r="AI1937"/>
      <c r="AL1937"/>
      <c r="AM1937"/>
    </row>
    <row r="1938" spans="1:39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AH1938"/>
      <c r="AI1938"/>
      <c r="AL1938"/>
      <c r="AM1938"/>
    </row>
    <row r="1939" spans="1:39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AH1939"/>
      <c r="AI1939"/>
      <c r="AL1939"/>
      <c r="AM1939"/>
    </row>
    <row r="1940" spans="1:39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AH1940"/>
      <c r="AI1940"/>
      <c r="AL1940"/>
      <c r="AM1940"/>
    </row>
    <row r="1941" spans="1:39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AH1941"/>
      <c r="AI1941"/>
      <c r="AL1941"/>
      <c r="AM1941"/>
    </row>
    <row r="1942" spans="1:39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AH1942"/>
      <c r="AI1942"/>
      <c r="AL1942"/>
      <c r="AM1942"/>
    </row>
    <row r="1943" spans="1:39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AH1943"/>
      <c r="AI1943"/>
      <c r="AL1943"/>
      <c r="AM1943"/>
    </row>
    <row r="1944" spans="1:39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AH1944"/>
      <c r="AI1944"/>
      <c r="AL1944"/>
      <c r="AM1944"/>
    </row>
    <row r="1945" spans="1:39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AH1945"/>
      <c r="AI1945"/>
      <c r="AL1945"/>
      <c r="AM1945"/>
    </row>
    <row r="1946" spans="1:39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AH1946"/>
      <c r="AI1946"/>
      <c r="AL1946"/>
      <c r="AM1946"/>
    </row>
    <row r="1947" spans="1:39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AH1947"/>
      <c r="AI1947"/>
      <c r="AL1947"/>
      <c r="AM1947"/>
    </row>
    <row r="1948" spans="1:39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AH1948"/>
      <c r="AI1948"/>
      <c r="AL1948"/>
      <c r="AM1948"/>
    </row>
    <row r="1949" spans="1:39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AH1949"/>
      <c r="AI1949"/>
      <c r="AL1949"/>
      <c r="AM1949"/>
    </row>
    <row r="1950" spans="1:39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AH1950"/>
      <c r="AI1950"/>
      <c r="AL1950"/>
      <c r="AM1950"/>
    </row>
    <row r="1951" spans="1:39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AH1951"/>
      <c r="AI1951"/>
      <c r="AL1951"/>
      <c r="AM1951"/>
    </row>
    <row r="1952" spans="1:39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AH1952"/>
      <c r="AI1952"/>
      <c r="AL1952"/>
      <c r="AM1952"/>
    </row>
    <row r="1953" spans="1:39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AH1953"/>
      <c r="AI1953"/>
      <c r="AL1953"/>
      <c r="AM1953"/>
    </row>
    <row r="1954" spans="1:39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AH1954"/>
      <c r="AI1954"/>
      <c r="AL1954"/>
      <c r="AM1954"/>
    </row>
    <row r="1955" spans="1:39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AH1955"/>
      <c r="AI1955"/>
      <c r="AL1955"/>
      <c r="AM1955"/>
    </row>
    <row r="1956" spans="1:39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AH1956"/>
      <c r="AI1956"/>
      <c r="AL1956"/>
      <c r="AM1956"/>
    </row>
    <row r="1957" spans="1:39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AH1957"/>
      <c r="AI1957"/>
      <c r="AL1957"/>
      <c r="AM1957"/>
    </row>
    <row r="1958" spans="1:39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AH1958"/>
      <c r="AI1958"/>
      <c r="AL1958"/>
      <c r="AM1958"/>
    </row>
    <row r="1959" spans="1:39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AH1959"/>
      <c r="AI1959"/>
      <c r="AL1959"/>
      <c r="AM1959"/>
    </row>
    <row r="1960" spans="1:39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AH1960"/>
      <c r="AI1960"/>
      <c r="AL1960"/>
      <c r="AM1960"/>
    </row>
    <row r="1961" spans="1:39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AH1961"/>
      <c r="AI1961"/>
      <c r="AL1961"/>
      <c r="AM1961"/>
    </row>
    <row r="1962" spans="1:39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AH1962"/>
      <c r="AI1962"/>
      <c r="AL1962"/>
      <c r="AM1962"/>
    </row>
    <row r="1963" spans="1:39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AH1963"/>
      <c r="AI1963"/>
      <c r="AL1963"/>
      <c r="AM1963"/>
    </row>
    <row r="1964" spans="1:39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AH1964"/>
      <c r="AI1964"/>
      <c r="AL1964"/>
      <c r="AM1964"/>
    </row>
    <row r="1965" spans="1:39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AH1965"/>
      <c r="AI1965"/>
      <c r="AL1965"/>
      <c r="AM1965"/>
    </row>
    <row r="1966" spans="1:39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AH1966"/>
      <c r="AI1966"/>
      <c r="AL1966"/>
      <c r="AM1966"/>
    </row>
    <row r="1967" spans="1:39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AH1967"/>
      <c r="AI1967"/>
      <c r="AL1967"/>
      <c r="AM1967"/>
    </row>
    <row r="1968" spans="1:39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AH1968"/>
      <c r="AI1968"/>
      <c r="AL1968"/>
      <c r="AM1968"/>
    </row>
    <row r="1969" spans="1:39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AH1969"/>
      <c r="AI1969"/>
      <c r="AL1969"/>
      <c r="AM1969"/>
    </row>
    <row r="1970" spans="1:39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AH1970"/>
      <c r="AI1970"/>
      <c r="AL1970"/>
      <c r="AM1970"/>
    </row>
    <row r="1971" spans="1:39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AH1971"/>
      <c r="AI1971"/>
      <c r="AL1971"/>
      <c r="AM1971"/>
    </row>
    <row r="1972" spans="1:39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AH1972"/>
      <c r="AI1972"/>
      <c r="AL1972"/>
      <c r="AM1972"/>
    </row>
    <row r="1973" spans="1:39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AH1973"/>
      <c r="AI1973"/>
      <c r="AL1973"/>
      <c r="AM1973"/>
    </row>
    <row r="1974" spans="1:39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AH1974"/>
      <c r="AI1974"/>
      <c r="AL1974"/>
      <c r="AM1974"/>
    </row>
    <row r="1975" spans="1:39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AH1975"/>
      <c r="AI1975"/>
      <c r="AL1975"/>
      <c r="AM1975"/>
    </row>
    <row r="1976" spans="1:39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AH1976"/>
      <c r="AI1976"/>
      <c r="AL1976"/>
      <c r="AM1976"/>
    </row>
    <row r="1977" spans="1:39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AH1977"/>
      <c r="AI1977"/>
      <c r="AL1977"/>
      <c r="AM1977"/>
    </row>
    <row r="1978" spans="1:39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AH1978"/>
      <c r="AI1978"/>
      <c r="AL1978"/>
      <c r="AM1978"/>
    </row>
    <row r="1979" spans="1:39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AH1979"/>
      <c r="AI1979"/>
      <c r="AL1979"/>
      <c r="AM1979"/>
    </row>
    <row r="1980" spans="1:39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AH1980"/>
      <c r="AI1980"/>
      <c r="AL1980"/>
      <c r="AM1980"/>
    </row>
    <row r="1981" spans="1:39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AH1981"/>
      <c r="AI1981"/>
      <c r="AL1981"/>
      <c r="AM1981"/>
    </row>
    <row r="1982" spans="1:39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AH1982"/>
      <c r="AI1982"/>
      <c r="AL1982"/>
      <c r="AM1982"/>
    </row>
    <row r="1983" spans="1:39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AH1983"/>
      <c r="AI1983"/>
      <c r="AL1983"/>
      <c r="AM1983"/>
    </row>
    <row r="1984" spans="1:39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AH1984"/>
      <c r="AI1984"/>
      <c r="AL1984"/>
      <c r="AM1984"/>
    </row>
    <row r="1985" spans="1:39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AH1985"/>
      <c r="AI1985"/>
      <c r="AL1985"/>
      <c r="AM1985"/>
    </row>
    <row r="1986" spans="1:39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AH1986"/>
      <c r="AI1986"/>
      <c r="AL1986"/>
      <c r="AM1986"/>
    </row>
    <row r="1987" spans="1:39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AH1987"/>
      <c r="AI1987"/>
      <c r="AL1987"/>
      <c r="AM1987"/>
    </row>
    <row r="1988" spans="1:39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AH1988"/>
      <c r="AI1988"/>
      <c r="AL1988"/>
      <c r="AM1988"/>
    </row>
    <row r="1989" spans="1:39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AH1989"/>
      <c r="AI1989"/>
      <c r="AL1989"/>
      <c r="AM1989"/>
    </row>
    <row r="1990" spans="1:39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AH1990"/>
      <c r="AI1990"/>
      <c r="AL1990"/>
      <c r="AM1990"/>
    </row>
    <row r="1991" spans="1:39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AH1991"/>
      <c r="AI1991"/>
      <c r="AL1991"/>
      <c r="AM1991"/>
    </row>
    <row r="1992" spans="1:39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AH1992"/>
      <c r="AI1992"/>
      <c r="AL1992"/>
      <c r="AM1992"/>
    </row>
    <row r="1993" spans="1:39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AH1993"/>
      <c r="AI1993"/>
      <c r="AL1993"/>
      <c r="AM1993"/>
    </row>
    <row r="1994" spans="1:39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AH1994"/>
      <c r="AI1994"/>
      <c r="AL1994"/>
      <c r="AM1994"/>
    </row>
    <row r="1995" spans="1:39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AH1995"/>
      <c r="AI1995"/>
      <c r="AL1995"/>
      <c r="AM1995"/>
    </row>
    <row r="1996" spans="1:39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AH1996"/>
      <c r="AI1996"/>
      <c r="AL1996"/>
      <c r="AM1996"/>
    </row>
    <row r="1997" spans="1:39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AH1997"/>
      <c r="AI1997"/>
      <c r="AL1997"/>
      <c r="AM1997"/>
    </row>
    <row r="1998" spans="1:39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AH1998"/>
      <c r="AI1998"/>
      <c r="AL1998"/>
      <c r="AM1998"/>
    </row>
    <row r="1999" spans="1:39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AH1999"/>
      <c r="AI1999"/>
      <c r="AL1999"/>
      <c r="AM1999"/>
    </row>
    <row r="2000" spans="1:39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AH2000"/>
      <c r="AI2000"/>
      <c r="AL2000"/>
      <c r="AM2000"/>
    </row>
    <row r="2001" spans="1:39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AH2001"/>
      <c r="AI2001"/>
      <c r="AL2001"/>
      <c r="AM2001"/>
    </row>
    <row r="2002" spans="1:39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AH2002"/>
      <c r="AI2002"/>
      <c r="AL2002"/>
      <c r="AM2002"/>
    </row>
    <row r="2003" spans="1:39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AH2003"/>
      <c r="AI2003"/>
      <c r="AL2003"/>
      <c r="AM2003"/>
    </row>
    <row r="2004" spans="1:39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AH2004"/>
      <c r="AI2004"/>
      <c r="AL2004"/>
      <c r="AM2004"/>
    </row>
    <row r="2005" spans="1:39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AH2005"/>
      <c r="AI2005"/>
      <c r="AL2005"/>
      <c r="AM2005"/>
    </row>
    <row r="2006" spans="1:39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AH2006"/>
      <c r="AI2006"/>
      <c r="AL2006"/>
      <c r="AM2006"/>
    </row>
    <row r="2007" spans="1:39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AH2007"/>
      <c r="AI2007"/>
      <c r="AL2007"/>
      <c r="AM2007"/>
    </row>
    <row r="2008" spans="1:39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AH2008"/>
      <c r="AI2008"/>
      <c r="AL2008"/>
      <c r="AM2008"/>
    </row>
    <row r="2009" spans="1:39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AH2009"/>
      <c r="AI2009"/>
      <c r="AL2009"/>
      <c r="AM2009"/>
    </row>
    <row r="2010" spans="1:39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AH2010"/>
      <c r="AI2010"/>
      <c r="AL2010"/>
      <c r="AM2010"/>
    </row>
    <row r="2011" spans="1:39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AH2011"/>
      <c r="AI2011"/>
      <c r="AL2011"/>
      <c r="AM2011"/>
    </row>
    <row r="2012" spans="1:39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AH2012"/>
      <c r="AI2012"/>
      <c r="AL2012"/>
      <c r="AM2012"/>
    </row>
    <row r="2013" spans="1:39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AH2013"/>
      <c r="AI2013"/>
      <c r="AL2013"/>
      <c r="AM2013"/>
    </row>
    <row r="2014" spans="1:39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AH2014"/>
      <c r="AI2014"/>
      <c r="AL2014"/>
      <c r="AM2014"/>
    </row>
    <row r="2015" spans="1:39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AH2015"/>
      <c r="AI2015"/>
      <c r="AL2015"/>
      <c r="AM2015"/>
    </row>
    <row r="2016" spans="1:39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AH2016"/>
      <c r="AI2016"/>
      <c r="AL2016"/>
      <c r="AM2016"/>
    </row>
    <row r="2017" spans="1:39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AH2017"/>
      <c r="AI2017"/>
      <c r="AL2017"/>
      <c r="AM2017"/>
    </row>
    <row r="2018" spans="1:39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AH2018"/>
      <c r="AI2018"/>
      <c r="AL2018"/>
      <c r="AM2018"/>
    </row>
    <row r="2019" spans="1:39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AH2019"/>
      <c r="AI2019"/>
      <c r="AL2019"/>
      <c r="AM2019"/>
    </row>
    <row r="2020" spans="1:39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AH2020"/>
      <c r="AI2020"/>
      <c r="AL2020"/>
      <c r="AM2020"/>
    </row>
    <row r="2021" spans="1:39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AH2021"/>
      <c r="AI2021"/>
      <c r="AL2021"/>
      <c r="AM2021"/>
    </row>
    <row r="2022" spans="1:39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AH2022"/>
      <c r="AI2022"/>
      <c r="AL2022"/>
      <c r="AM2022"/>
    </row>
    <row r="2023" spans="1:39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AH2023"/>
      <c r="AI2023"/>
      <c r="AL2023"/>
      <c r="AM2023"/>
    </row>
    <row r="2024" spans="1:39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AH2024"/>
      <c r="AI2024"/>
      <c r="AL2024"/>
      <c r="AM2024"/>
    </row>
    <row r="2025" spans="1:39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AH2025"/>
      <c r="AI2025"/>
      <c r="AL2025"/>
      <c r="AM2025"/>
    </row>
    <row r="2026" spans="1:39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AH2026"/>
      <c r="AI2026"/>
      <c r="AL2026"/>
      <c r="AM2026"/>
    </row>
    <row r="2027" spans="1:39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AH2027"/>
      <c r="AI2027"/>
      <c r="AL2027"/>
      <c r="AM2027"/>
    </row>
    <row r="2028" spans="1:39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AH2028"/>
      <c r="AI2028"/>
      <c r="AL2028"/>
      <c r="AM2028"/>
    </row>
    <row r="2029" spans="1:39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AH2029"/>
      <c r="AI2029"/>
      <c r="AL2029"/>
      <c r="AM2029"/>
    </row>
    <row r="2030" spans="1:39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AH2030"/>
      <c r="AI2030"/>
      <c r="AL2030"/>
      <c r="AM2030"/>
    </row>
    <row r="2031" spans="1:39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AH2031"/>
      <c r="AI2031"/>
      <c r="AL2031"/>
      <c r="AM2031"/>
    </row>
    <row r="2032" spans="1:39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AH2032"/>
      <c r="AI2032"/>
      <c r="AL2032"/>
      <c r="AM2032"/>
    </row>
    <row r="2033" spans="1:39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AH2033"/>
      <c r="AI2033"/>
      <c r="AL2033"/>
      <c r="AM2033"/>
    </row>
    <row r="2034" spans="1:39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AH2034"/>
      <c r="AI2034"/>
      <c r="AL2034"/>
      <c r="AM2034"/>
    </row>
    <row r="2035" spans="1:39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AH2035"/>
      <c r="AI2035"/>
      <c r="AL2035"/>
      <c r="AM2035"/>
    </row>
    <row r="2036" spans="1:39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AH2036"/>
      <c r="AI2036"/>
      <c r="AL2036"/>
      <c r="AM2036"/>
    </row>
    <row r="2037" spans="1:39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AH2037"/>
      <c r="AI2037"/>
      <c r="AL2037"/>
      <c r="AM2037"/>
    </row>
    <row r="2038" spans="1:39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AH2038"/>
      <c r="AI2038"/>
      <c r="AL2038"/>
      <c r="AM2038"/>
    </row>
    <row r="2039" spans="1:39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AH2039"/>
      <c r="AI2039"/>
      <c r="AL2039"/>
      <c r="AM2039"/>
    </row>
    <row r="2040" spans="1:39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AH2040"/>
      <c r="AI2040"/>
      <c r="AL2040"/>
      <c r="AM2040"/>
    </row>
    <row r="2041" spans="1:39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AH2041"/>
      <c r="AI2041"/>
      <c r="AL2041"/>
      <c r="AM2041"/>
    </row>
    <row r="2042" spans="1:39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AH2042"/>
      <c r="AI2042"/>
      <c r="AL2042"/>
      <c r="AM2042"/>
    </row>
    <row r="2043" spans="1:39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AH2043"/>
      <c r="AI2043"/>
      <c r="AL2043"/>
      <c r="AM2043"/>
    </row>
    <row r="2044" spans="1:39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AH2044"/>
      <c r="AI2044"/>
      <c r="AL2044"/>
      <c r="AM2044"/>
    </row>
    <row r="2045" spans="1:39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AH2045"/>
      <c r="AI2045"/>
      <c r="AL2045"/>
      <c r="AM2045"/>
    </row>
    <row r="2046" spans="1:39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AH2046"/>
      <c r="AI2046"/>
      <c r="AL2046"/>
      <c r="AM2046"/>
    </row>
    <row r="2047" spans="1:39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AH2047"/>
      <c r="AI2047"/>
      <c r="AL2047"/>
      <c r="AM2047"/>
    </row>
    <row r="2048" spans="1:39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AH2048"/>
      <c r="AI2048"/>
      <c r="AL2048"/>
      <c r="AM2048"/>
    </row>
    <row r="2049" spans="1:39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AH2049"/>
      <c r="AI2049"/>
      <c r="AL2049"/>
      <c r="AM2049"/>
    </row>
    <row r="2050" spans="1:39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AH2050"/>
      <c r="AI2050"/>
      <c r="AL2050"/>
      <c r="AM2050"/>
    </row>
    <row r="2051" spans="1:39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AH2051"/>
      <c r="AI2051"/>
      <c r="AL2051"/>
      <c r="AM2051"/>
    </row>
    <row r="2052" spans="1:39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AH2052"/>
      <c r="AI2052"/>
      <c r="AL2052"/>
      <c r="AM2052"/>
    </row>
    <row r="2053" spans="1:39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AH2053"/>
      <c r="AI2053"/>
      <c r="AL2053"/>
      <c r="AM2053"/>
    </row>
    <row r="2054" spans="1:39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AH2054"/>
      <c r="AI2054"/>
      <c r="AL2054"/>
      <c r="AM2054"/>
    </row>
    <row r="2055" spans="1:39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AH2055"/>
      <c r="AI2055"/>
      <c r="AL2055"/>
      <c r="AM2055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1DE73AC1DDCE468C7930BA1726C0E0" ma:contentTypeVersion="4" ma:contentTypeDescription="Create a new document." ma:contentTypeScope="" ma:versionID="fbdc141a8dbf277bf1a5c057ec77a7d4">
  <xsd:schema xmlns:xsd="http://www.w3.org/2001/XMLSchema" xmlns:xs="http://www.w3.org/2001/XMLSchema" xmlns:p="http://schemas.microsoft.com/office/2006/metadata/properties" xmlns:ns2="d698bf89-91da-49b1-af95-a0d843e4182a" targetNamespace="http://schemas.microsoft.com/office/2006/metadata/properties" ma:root="true" ma:fieldsID="eb2fe96e52fc7c7c440eb121fb206844" ns2:_="">
    <xsd:import namespace="d698bf89-91da-49b1-af95-a0d843e418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8bf89-91da-49b1-af95-a0d843e418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D7770-5BB9-4DC1-B38F-CE9564FE8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8bf89-91da-49b1-af95-a0d843e41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documentManagement/types"/>
    <ds:schemaRef ds:uri="d698bf89-91da-49b1-af95-a0d843e4182a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Demand Input</vt:lpstr>
      <vt:lpstr>Financial Input</vt:lpstr>
      <vt:lpstr>period4</vt:lpstr>
      <vt:lpstr>period5</vt:lpstr>
      <vt:lpstr>'Demand Input'!Print_Area</vt:lpstr>
      <vt:lpstr>'Financial Input'!Print_Area</vt:lpstr>
      <vt:lpstr>Summary!Print_Area</vt:lpstr>
      <vt:lpstr>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Robert Benson</cp:lastModifiedBy>
  <cp:lastPrinted>2022-03-11T17:25:20Z</cp:lastPrinted>
  <dcterms:created xsi:type="dcterms:W3CDTF">2020-04-08T14:34:01Z</dcterms:created>
  <dcterms:modified xsi:type="dcterms:W3CDTF">2022-09-14T17:58:01Z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0x010100AB1DE73AC1DDCE468C7930BA1726C0E0</vt:lpwstr>
  </property>
</Properties>
</file>