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style1.xml" ContentType="application/vnd.ms-office.chartstyle+xml"/>
  <Override PartName="/xl/charts/color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5427"/>
  <workbookPr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-108" yWindow="-108" windowWidth="23256" windowHeight="12576" activeTab="2"/>
  </bookViews>
  <sheets>
    <sheet name="Summary" sheetId="4" r:id="rId2"/>
    <sheet name="Demand Input" sheetId="3" r:id="rId3"/>
    <sheet name="Financial Input" sheetId="5" r:id="rId4"/>
  </sheets>
  <definedNames>
    <definedName name="_xlnm.Print_Area" localSheetId="1">'Demand Input'!$A$1:$H$68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<sst xmlns="http://schemas.openxmlformats.org/spreadsheetml/2006/main" count="99" uniqueCount="50">
  <si>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</si>
  <si>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</si>
  <si>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</si>
  <si>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</si>
  <si>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</si>
  <si>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</si>
  <si>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</si>
  <si>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</si>
  <si>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</si>
  <si>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</si>
  <si>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</si>
  <si>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</si>
  <si>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</si>
  <si>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</si>
  <si>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</si>
  <si>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</si>
  <si>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</si>
  <si>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</si>
  <si>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</si>
  <si>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</si>
  <si>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</si>
  <si>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</si>
  <si>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</si>
  <si>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</si>
  <si>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</si>
  <si>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</si>
  <si>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</si>
  <si>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</si>
  <si>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</si>
  <si>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</si>
  <si>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</si>
  <si>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</si>
  <si>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</si>
  <si>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</si>
  <si>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</si>
  <si>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</si>
  <si>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</si>
  <si>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</si>
  <si>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</si>
  <si>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</si>
  <si>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</si>
  <si>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</si>
  <si>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</si>
  <si>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</si>
  <si>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</si>
  <si>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</si>
  <si>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</si>
  <si>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</si>
  <si>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</si>
  <si>
    <t>The March 2022 bills have not been processed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</si>
</sst>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 val="single"/>
      <sz val="11"/>
      <color rgb="FF023B40"/>
      <name val="Calibri"/>
      <family val="2"/>
      <scheme val="minor"/>
    </font>
    <font>
      <b/>
      <u val="single"/>
      <sz val="18"/>
      <color rgb="FF023B40"/>
      <name val="Calibri"/>
      <family val="2"/>
      <scheme val="minor"/>
    </font>
    <font>
      <u val="single"/>
      <sz val="18"/>
      <color rgb="FF023B40"/>
      <name val="Calibri"/>
      <family val="2"/>
      <scheme val="minor"/>
    </font>
    <font>
      <u val="single"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0499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auto="1"/>
      </bottom>
    </border>
    <border>
      <left/>
      <right/>
      <top/>
      <bottom style="thin">
        <color theme="0"/>
      </bottom>
    </border>
    <border>
      <left/>
      <right/>
      <top/>
      <bottom style="thin">
        <color rgb="FF023B40"/>
      </bottom>
    </border>
    <border>
      <left style="thin">
        <color rgb="FF023B40"/>
      </left>
      <right/>
      <top style="thin">
        <color rgb="FF023B40"/>
      </top>
      <bottom style="thin">
        <color rgb="FF023B40"/>
      </bottom>
    </border>
    <border>
      <left/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15" applyFont="1"/>
    <xf numFmtId="164" fontId="0" fillId="0" borderId="0" xfId="18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2" xfId="0" applyNumberFormat="1" applyFont="1" applyFill="1" applyBorder="1"/>
    <xf numFmtId="164" fontId="3" fillId="0" borderId="2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3" xfId="18" applyNumberFormat="1" applyFont="1" applyFill="1" applyBorder="1" applyAlignment="1">
      <alignment horizontal="center"/>
    </xf>
    <xf numFmtId="3" fontId="8" fillId="4" borderId="3" xfId="18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8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3" xfId="16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164" fontId="8" fillId="0" borderId="0" xfId="18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3" xfId="18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>
      <alignment/>
    </xf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3" xfId="0" applyNumberFormat="1" applyFont="1" applyFill="1" applyBorder="1" applyAlignment="1">
      <alignment horizontal="center"/>
    </xf>
    <xf numFmtId="167" fontId="2" fillId="4" borderId="6" xfId="0" applyNumberFormat="1" applyFont="1" applyFill="1" applyBorder="1" applyAlignment="1">
      <alignment horizontal="center"/>
    </xf>
    <xf numFmtId="165" fontId="3" fillId="0" borderId="7" xfId="15" applyNumberFormat="1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165" fontId="3" fillId="0" borderId="2" xfId="15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5" xfId="18" applyNumberFormat="1" applyFont="1" applyFill="1" applyBorder="1" applyAlignment="1">
      <alignment horizontal="center"/>
    </xf>
    <xf numFmtId="164" fontId="8" fillId="0" borderId="5" xfId="18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144.406</c:v>
                </c:pt>
                <c:pt idx="6">
                  <c:v>136.158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142.69</c:v>
                </c:pt>
                <c:pt idx="6">
                  <c:v>141.835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overlap val="-27"/>
        <c:gapWidth val="219"/>
        <c:axId val="11249133"/>
        <c:axId val="18195977"/>
      </c:barChart>
      <c:dateAx>
        <c:axId val="1124913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8195977"/>
        <c:crosses val="autoZero"/>
        <c:auto val="1"/>
        <c:lblOffset val="100"/>
        <c:baseTimeUnit val="months"/>
        <c:noMultiLvlLbl val="0"/>
      </c:dateAx>
      <c:valAx>
        <c:axId val="1819597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124913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overlap val="-27"/>
        <c:gapWidth val="219"/>
        <c:axId val="37204477"/>
        <c:axId val="28756250"/>
      </c:barChart>
      <c:dateAx>
        <c:axId val="3720447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8756250"/>
        <c:crosses val="autoZero"/>
        <c:auto val="1"/>
        <c:lblOffset val="100"/>
        <c:baseTimeUnit val="months"/>
        <c:noMultiLvlLbl val="0"/>
      </c:dateAx>
      <c:valAx>
        <c:axId val="2875625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7204477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overlap val="-27"/>
        <c:gapWidth val="219"/>
        <c:axId val="47423516"/>
        <c:axId val="1780741"/>
      </c:barChart>
      <c:dateAx>
        <c:axId val="474235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780741"/>
        <c:crosses val="autoZero"/>
        <c:auto val="1"/>
        <c:lblOffset val="100"/>
        <c:baseTimeUnit val="months"/>
        <c:noMultiLvlLbl val="0"/>
      </c:dateAx>
      <c:valAx>
        <c:axId val="1780741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742351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overlap val="-27"/>
        <c:gapWidth val="219"/>
        <c:axId val="59883102"/>
        <c:axId val="17698345"/>
      </c:barChart>
      <c:dateAx>
        <c:axId val="5988310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7698345"/>
        <c:crosses val="autoZero"/>
        <c:auto val="1"/>
        <c:lblOffset val="100"/>
        <c:baseTimeUnit val="months"/>
        <c:noMultiLvlLbl val="0"/>
      </c:dateAx>
      <c:valAx>
        <c:axId val="17698345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>
                  <a:lumMod val="9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5988310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/>
        <xdr:cNvGraphicFramePr/>
      </xdr:nvGraphicFramePr>
      <xdr:xfrm>
        <a:off x="619125" y="1333500"/>
        <a:ext cx="17935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4019</xdr:colOff>
      <xdr:row>16</xdr:row>
      <xdr:rowOff>0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/>
        <xdr:cNvGraphicFramePr/>
      </xdr:nvGraphicFramePr>
      <xdr:xfrm>
        <a:off x="619125" y="4210050"/>
        <a:ext cx="6096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/>
        <xdr:cNvGraphicFramePr/>
      </xdr:nvGraphicFramePr>
      <xdr:xfrm>
        <a:off x="6715125" y="4238625"/>
        <a:ext cx="596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25</xdr:col>
      <xdr:colOff>1</xdr:colOff>
      <xdr:row>16</xdr:row>
      <xdr:rowOff>0</xdr:rowOff>
    </xdr:from>
    <xdr:to>
      <xdr:col>37</xdr:col>
      <xdr:colOff>0</xdr:colOff>
      <xdr:row>27</xdr:row>
      <xdr:rowOff>0</xdr:rowOff>
    </xdr:to>
    <xdr:graphicFrame macro="">
      <xdr:nvGraphicFramePr>
        <xdr:cNvPr id="9" name="Chart 8"/>
        <xdr:cNvGraphicFramePr/>
      </xdr:nvGraphicFramePr>
      <xdr:xfrm>
        <a:off x="12696825" y="4210050"/>
        <a:ext cx="58769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zoomScale="90" zoomScaleNormal="90" zoomScaleSheetLayoutView="90" workbookViewId="0" topLeftCell="A85">
      <selection pane="topLeft" activeCell="B138" sqref="B138"/>
    </sheetView>
  </sheetViews>
  <sheetFormatPr defaultRowHeight="15"/>
  <cols>
    <col min="1" max="1" width="9.28571428571429" customWidth="1"/>
    <col min="2" max="2" width="17.7142857142857" bestFit="1" customWidth="1"/>
    <col min="3" max="3" width="12.7142857142857" customWidth="1"/>
    <col min="4" max="4" width="9.57142857142857" customWidth="1"/>
    <col min="5" max="5" width="9.57142857142857" style="9" customWidth="1"/>
    <col min="6" max="6" width="1" style="9" customWidth="1"/>
    <col min="7" max="7" width="9.57142857142857" customWidth="1"/>
    <col min="8" max="8" width="9.57142857142857" style="9" customWidth="1"/>
    <col min="9" max="9" width="1" style="9" customWidth="1"/>
    <col min="10" max="10" width="9.57142857142857" customWidth="1"/>
    <col min="11" max="11" width="9.57142857142857" style="9" customWidth="1"/>
    <col min="12" max="12" width="1" style="9" customWidth="1"/>
    <col min="13" max="13" width="9.57142857142857" customWidth="1"/>
    <col min="14" max="14" width="9.57142857142857" style="9" customWidth="1"/>
    <col min="15" max="15" width="1" style="9" customWidth="1"/>
    <col min="16" max="16" width="9.57142857142857" customWidth="1"/>
    <col min="17" max="17" width="9.57142857142857" style="9" customWidth="1"/>
    <col min="18" max="18" width="1" style="9" customWidth="1"/>
    <col min="19" max="19" width="9.57142857142857" customWidth="1"/>
    <col min="20" max="20" width="9.57142857142857" style="9" customWidth="1"/>
    <col min="21" max="21" width="1" style="9" customWidth="1"/>
    <col min="22" max="23" width="9.57142857142857" customWidth="1"/>
    <col min="24" max="24" width="1" customWidth="1"/>
    <col min="25" max="26" width="9.71428571428571" bestFit="1" customWidth="1"/>
    <col min="27" max="27" width="1" customWidth="1"/>
    <col min="28" max="29" width="9.71428571428571" bestFit="1" customWidth="1"/>
    <col min="30" max="30" width="1" customWidth="1"/>
    <col min="31" max="32" width="9.71428571428571" bestFit="1" customWidth="1"/>
    <col min="33" max="33" width="1" customWidth="1"/>
  </cols>
  <sheetData>
    <row r="1" spans="1:55" ht="108.75" customHeight="1">
      <c r="A1" s="48"/>
      <c r="B1" s="57" t="s">
        <v>47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>
      <c r="A2" s="29"/>
      <c r="B2" s="56" t="s">
        <v>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>
      <c r="A28" s="28"/>
      <c r="B28" s="13" t="s">
        <v>15</v>
      </c>
      <c r="C28" s="11"/>
      <c r="D28" s="53">
        <v>43881</v>
      </c>
      <c r="E28" s="53"/>
      <c r="F28" s="50"/>
      <c r="G28" s="53">
        <v>43910</v>
      </c>
      <c r="H28" s="53"/>
      <c r="I28" s="50"/>
      <c r="J28" s="53">
        <v>43941</v>
      </c>
      <c r="K28" s="53"/>
      <c r="L28" s="50"/>
      <c r="M28" s="53">
        <v>43971</v>
      </c>
      <c r="N28" s="53"/>
      <c r="O28" s="50"/>
      <c r="P28" s="53">
        <v>44002</v>
      </c>
      <c r="Q28" s="53"/>
      <c r="R28" s="16"/>
      <c r="S28" s="53">
        <v>44032</v>
      </c>
      <c r="T28" s="53"/>
      <c r="U28" s="16"/>
      <c r="V28" s="53">
        <v>44063</v>
      </c>
      <c r="W28" s="53"/>
      <c r="X28" s="11"/>
      <c r="Y28" s="53">
        <v>44094</v>
      </c>
      <c r="Z28" s="53"/>
      <c r="AA28" s="11"/>
      <c r="AB28" s="53">
        <v>44124</v>
      </c>
      <c r="AC28" s="53"/>
      <c r="AD28" s="11"/>
      <c r="AE28" s="53">
        <v>44155</v>
      </c>
      <c r="AF28" s="53"/>
      <c r="AG28" s="11"/>
      <c r="AH28" s="53">
        <v>44185</v>
      </c>
      <c r="AI28" s="53"/>
      <c r="AJ28" s="53">
        <v>44216</v>
      </c>
      <c r="AK28" s="53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>
      <c r="A33" s="28"/>
      <c r="B33" s="12" t="s">
        <v>7</v>
      </c>
      <c r="C33" s="11"/>
      <c r="D33" s="58" t="e">
        <f>E32/D32-1</f>
        <v>#DIV/0!</v>
      </c>
      <c r="E33" s="58"/>
      <c r="F33" s="19"/>
      <c r="G33" s="58" t="e">
        <f>H32/G32-1</f>
        <v>#DIV/0!</v>
      </c>
      <c r="H33" s="58"/>
      <c r="I33" s="19"/>
      <c r="J33" s="58" t="e">
        <f>K32/J32-1</f>
        <v>#DIV/0!</v>
      </c>
      <c r="K33" s="58"/>
      <c r="L33" s="19"/>
      <c r="M33" s="58" t="e">
        <f>N32/M32-1</f>
        <v>#DIV/0!</v>
      </c>
      <c r="N33" s="58"/>
      <c r="O33" s="19"/>
      <c r="P33" s="58" t="e">
        <f>Q32/P32-1</f>
        <v>#DIV/0!</v>
      </c>
      <c r="Q33" s="58"/>
      <c r="R33" s="19"/>
      <c r="S33" s="58" t="e">
        <f>T32/S32-1</f>
        <v>#DIV/0!</v>
      </c>
      <c r="T33" s="58"/>
      <c r="U33" s="19"/>
      <c r="V33" s="58" t="e">
        <f>W32/V32-1</f>
        <v>#DIV/0!</v>
      </c>
      <c r="W33" s="58"/>
      <c r="X33" s="11"/>
      <c r="Y33" s="58" t="e">
        <f>Z32/Y32-1</f>
        <v>#DIV/0!</v>
      </c>
      <c r="Z33" s="58"/>
      <c r="AA33" s="28"/>
      <c r="AB33" s="58" t="e">
        <f>AC32/AB32-1</f>
        <v>#DIV/0!</v>
      </c>
      <c r="AC33" s="58"/>
      <c r="AD33" s="11"/>
      <c r="AE33" s="58" t="e">
        <f>AF32/AE32-1</f>
        <v>#DIV/0!</v>
      </c>
      <c r="AF33" s="58"/>
      <c r="AG33" s="11"/>
      <c r="AH33" s="58" t="e">
        <f>AI32/AH32-1</f>
        <v>#DIV/0!</v>
      </c>
      <c r="AI33" s="58"/>
      <c r="AJ33" s="54" t="e">
        <f>AK32/AJ32-1</f>
        <v>#DIV/0!</v>
      </c>
      <c r="AK33" s="55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14.4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ht="14.4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ht="14.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26:31" s="9" customFormat="1" ht="14.4">
      <c r="Z46" s="30"/>
      <c r="AA46" s="30"/>
      <c r="AB46" s="30"/>
      <c r="AC46" s="30"/>
      <c r="AD46" s="30"/>
      <c r="AE46" s="30"/>
    </row>
    <row r="47" spans="1:31" s="9" customFormat="1" ht="14.4">
      <c r="A47" s="59" t="s">
        <v>16</v>
      </c>
      <c r="B47" s="59"/>
      <c r="C47" s="59"/>
      <c r="D47" s="59"/>
      <c r="E47" s="59"/>
      <c r="Z47" s="30"/>
      <c r="AA47" s="30"/>
      <c r="AB47" s="30"/>
      <c r="AC47" s="30"/>
      <c r="AD47" s="30"/>
      <c r="AE47" s="30"/>
    </row>
    <row r="48" spans="1:31" s="9" customFormat="1" ht="14.4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ht="14.4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ht="14.4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21" ht="14.4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si="0" ref="D51:D58">B51/C51</f>
        <v>#DIV/0!</v>
      </c>
      <c r="E51" s="5"/>
      <c r="F51" s="5"/>
      <c r="I51" s="5"/>
      <c r="L51" s="5"/>
      <c r="O51" s="5"/>
      <c r="R51" s="5"/>
      <c r="U51" s="5"/>
    </row>
    <row r="52" spans="1:21" ht="14.4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21" ht="14.4">
      <c r="A53" s="51">
        <v>43922</v>
      </c>
      <c r="B53" s="23">
        <f>'Demand Input'!F41</f>
        <v>102.234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21" ht="14.4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21" ht="14.4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21" ht="14.4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21" ht="14.4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21" s="9" customFormat="1" ht="14.4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21" s="9" customFormat="1" ht="14.4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si="1" ref="D59:D61">B59/C59</f>
        <v>0.9789398394659462</v>
      </c>
      <c r="E59" s="5"/>
      <c r="F59" s="5"/>
      <c r="I59" s="5"/>
      <c r="L59" s="5"/>
      <c r="O59" s="5"/>
      <c r="R59" s="5"/>
      <c r="U59" s="5"/>
    </row>
    <row r="60" spans="1:21" s="9" customFormat="1" ht="14.4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21" s="9" customFormat="1" ht="14.4">
      <c r="A61" s="51">
        <v>44166</v>
      </c>
      <c r="B61" s="23">
        <f>'Demand Input'!F49</f>
        <v>111.67</v>
      </c>
      <c r="C61" s="23">
        <f>'Demand Input'!D49</f>
        <v>113.60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21" s="9" customFormat="1" ht="14.4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si="2" ref="D62:D63">B62/C62</f>
        <v>0.97407141236099559</v>
      </c>
      <c r="E62" s="5"/>
      <c r="F62" s="5"/>
      <c r="I62" s="5"/>
      <c r="L62" s="5"/>
      <c r="O62" s="5"/>
      <c r="R62" s="5"/>
      <c r="U62" s="5"/>
    </row>
    <row r="63" spans="1:21" s="9" customFormat="1" ht="14.4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ht="14.4">
      <c r="A65" s="7" t="str">
        <f>"Residential Demand ("&amp;'Demand Input'!$C$9&amp;")"</f>
        <v>Residential Demand (Kgal)</v>
      </c>
    </row>
    <row r="66" spans="1:3" ht="14.4">
      <c r="A66" s="2" t="s">
        <v>2</v>
      </c>
      <c r="B66" s="3" t="s">
        <v>0</v>
      </c>
      <c r="C66" s="3" t="s">
        <v>1</v>
      </c>
    </row>
    <row r="67" spans="1:21" ht="14.4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si="3" ref="D68:D74">B68/C68</f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ht="14.4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ht="14.4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ht="14.4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4" ht="14.4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ht="14.4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si="4" ref="D75:D77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ht="14.4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ht="14.4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ht="14.4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si="5" ref="D78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ht="14.4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si="6" ref="D79">B79/C79</f>
        <v>#DIV/0!</v>
      </c>
      <c r="E79" s="5"/>
      <c r="F79" s="5"/>
      <c r="I79" s="5"/>
      <c r="L79" s="5"/>
      <c r="O79" s="5"/>
      <c r="R79" s="5"/>
      <c r="U79" s="5"/>
    </row>
    <row r="81" ht="14.4">
      <c r="A81" s="7" t="str">
        <f>"Non-Residential Demand ("&amp;'Demand Input'!$C$9&amp;")"</f>
        <v>Non-Residential Demand (Kgal)</v>
      </c>
    </row>
    <row r="82" spans="1:3" ht="14.4">
      <c r="A82" s="2" t="s">
        <v>2</v>
      </c>
      <c r="B82" s="3" t="s">
        <v>0</v>
      </c>
      <c r="C82" s="3" t="s">
        <v>1</v>
      </c>
    </row>
    <row r="83" spans="1:21" ht="14.4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ht="14.4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si="7" ref="D84:D90">B84/C84</f>
        <v>#DIV/0!</v>
      </c>
      <c r="E84" s="4"/>
      <c r="F84" s="4"/>
      <c r="I84" s="4"/>
      <c r="L84" s="4"/>
      <c r="O84" s="4"/>
      <c r="R84" s="4"/>
      <c r="U84" s="4"/>
    </row>
    <row r="85" spans="1:21" ht="14.4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ht="14.4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4" ht="14.4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ht="14.4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si="8" ref="D91:D93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ht="14.4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ht="14.4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ht="14.4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si="9" ref="D94">B94/C94</f>
        <v>#DIV/0!</v>
      </c>
      <c r="E94" s="5"/>
      <c r="F94" s="5"/>
      <c r="I94" s="5"/>
      <c r="L94" s="5"/>
      <c r="O94" s="5"/>
      <c r="R94" s="5"/>
      <c r="U94" s="5"/>
    </row>
    <row r="95" spans="1:4" ht="14.4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si="10" ref="D95">B95/C95</f>
        <v>#DIV/0!</v>
      </c>
    </row>
    <row r="96" spans="1:4" s="9" customFormat="1" ht="14.4">
      <c r="A96" s="1"/>
      <c r="B96" s="6"/>
      <c r="C96" s="6"/>
      <c r="D96" s="4"/>
    </row>
    <row r="97" ht="14.4">
      <c r="A97" s="7" t="str">
        <f>"Wholesale Demand ("&amp;'Demand Input'!$C$9&amp;")"</f>
        <v>Wholesale Demand (Kgal)</v>
      </c>
    </row>
    <row r="98" spans="1:3" ht="14.4">
      <c r="A98" s="2" t="s">
        <v>2</v>
      </c>
      <c r="B98" s="3" t="s">
        <v>0</v>
      </c>
      <c r="C98" s="3" t="s">
        <v>1</v>
      </c>
    </row>
    <row r="99" spans="1:21" ht="14.4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ht="14.4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si="11" ref="D100:D106">B100/C100</f>
        <v>#DIV/0!</v>
      </c>
      <c r="E100" s="4"/>
      <c r="F100" s="4"/>
      <c r="I100" s="4"/>
      <c r="L100" s="4"/>
      <c r="O100" s="4"/>
      <c r="R100" s="4"/>
      <c r="U100" s="4"/>
    </row>
    <row r="101" spans="1:21" ht="14.4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ht="14.4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ht="14.4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ht="14.4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ht="14.4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4" ht="14.4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ht="14.4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si="12" ref="D107:D109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ht="14.4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ht="14.4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4" ht="14.4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si="13" ref="D110">B110/C110</f>
        <v>#DIV/0!</v>
      </c>
    </row>
    <row r="111" ht="14.4">
      <c r="A111" s="51">
        <v>44228</v>
      </c>
    </row>
  </sheetData>
  <mergeCells count="27">
    <mergeCell ref="A47:E47"/>
    <mergeCell ref="V33:W33"/>
    <mergeCell ref="D33:E33"/>
    <mergeCell ref="G33:H33"/>
    <mergeCell ref="J33:K33"/>
    <mergeCell ref="M33:N33"/>
    <mergeCell ref="V28:W28"/>
    <mergeCell ref="AH28:AI28"/>
    <mergeCell ref="AH33:AI33"/>
    <mergeCell ref="Y28:Z28"/>
    <mergeCell ref="Y33:Z33"/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</mergeCells>
  <pageMargins left="0.25" right="0.25" top="0.75" bottom="0.75" header="0.3" footer="0.3"/>
  <pageSetup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16"/>
  <sheetViews>
    <sheetView showGridLines="0" view="pageBreakPreview" zoomScale="60" zoomScaleNormal="100" workbookViewId="0" topLeftCell="A25">
      <selection pane="topLeft" activeCell="F68" sqref="F68"/>
    </sheetView>
  </sheetViews>
  <sheetFormatPr defaultColWidth="9.109375" defaultRowHeight="15"/>
  <cols>
    <col min="1" max="1" width="11.8571428571429" style="8" customWidth="1"/>
    <col min="2" max="2" width="26.8571428571429" style="8" customWidth="1"/>
    <col min="3" max="4" width="18.2857142857143" style="8" customWidth="1"/>
    <col min="5" max="5" width="1.85714285714286" style="8" customWidth="1"/>
    <col min="6" max="8" width="18.2857142857143" style="8" customWidth="1"/>
    <col min="9" max="16" width="9.14285714285714" style="8"/>
    <col min="17" max="17" width="11.8571428571429" style="8" bestFit="1" customWidth="1"/>
    <col min="18" max="18" width="14.2857142857143" style="8" bestFit="1" customWidth="1"/>
    <col min="19" max="16384" width="9.14285714285714" style="8"/>
  </cols>
  <sheetData>
    <row r="1" spans="1:71" ht="15" customHeight="1">
      <c r="A1" s="63" t="s">
        <v>14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>
      <c r="A5" s="68" t="str">
        <f>C8</f>
        <v>Woonsocket Water Division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>
      <c r="A7" s="69" t="s">
        <v>42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ht="14.4">
      <c r="A8" s="32"/>
      <c r="B8" s="33" t="s">
        <v>12</v>
      </c>
      <c r="C8" s="66" t="s">
        <v>48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ht="14.4">
      <c r="A9" s="32"/>
      <c r="B9" s="33" t="s">
        <v>8</v>
      </c>
      <c r="C9" s="66" t="s">
        <v>37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14.4">
      <c r="A10" s="32"/>
      <c r="B10" s="33" t="s">
        <v>40</v>
      </c>
      <c r="C10" s="66" t="s">
        <v>36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ht="14.4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ht="14.4">
      <c r="A16" s="34"/>
      <c r="B16" s="67" t="s">
        <v>11</v>
      </c>
      <c r="C16" s="67"/>
      <c r="D16" s="67"/>
      <c r="E16" s="34"/>
      <c r="F16" s="67" t="s">
        <v>10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ht="14.4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ht="14.4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ht="14.4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ht="14.4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ht="14.4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ht="14.4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ht="14.4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ht="14.4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ht="14.4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ht="14.4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ht="14.4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ht="14.4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ht="14.4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ht="14.4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ht="14.4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ht="14.4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ht="14.4">
      <c r="A37" s="35"/>
      <c r="B37" s="60" t="s">
        <v>13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ht="14.4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14.4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14.4">
      <c r="A41" s="35"/>
      <c r="B41" s="32"/>
      <c r="C41" s="51">
        <v>43922</v>
      </c>
      <c r="D41" s="46">
        <v>110.378</v>
      </c>
      <c r="E41" s="47"/>
      <c r="F41" s="46">
        <v>102.234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14.4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14.4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4.4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14.4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ht="14.4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4.4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4.4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4.4">
      <c r="A49" s="35"/>
      <c r="B49" s="32"/>
      <c r="C49" s="51">
        <v>44166</v>
      </c>
      <c r="D49" s="46">
        <v>113.60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4.4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4.4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4.4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4.4">
      <c r="A53" s="35"/>
      <c r="B53" s="32"/>
      <c r="C53" s="51">
        <v>44287</v>
      </c>
      <c r="D53" s="46">
        <v>102.234</v>
      </c>
      <c r="E53" s="47"/>
      <c r="F53" s="46">
        <v>116.895</v>
      </c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4.4">
      <c r="A54" s="35"/>
      <c r="B54" s="32"/>
      <c r="C54" s="51">
        <v>44317</v>
      </c>
      <c r="D54" s="46">
        <v>112.97</v>
      </c>
      <c r="E54" s="47"/>
      <c r="F54" s="46">
        <v>131.613</v>
      </c>
      <c r="G54" s="41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4.4">
      <c r="A55" s="35"/>
      <c r="B55" s="32"/>
      <c r="C55" s="51">
        <v>44348</v>
      </c>
      <c r="D55" s="46">
        <v>135.77420000000001</v>
      </c>
      <c r="E55" s="47"/>
      <c r="F55" s="46">
        <v>145.19399999999999</v>
      </c>
      <c r="G55" s="41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4.4">
      <c r="A56" s="35"/>
      <c r="B56" s="32"/>
      <c r="C56" s="51">
        <v>44378</v>
      </c>
      <c r="D56" s="46">
        <v>142.69</v>
      </c>
      <c r="E56" s="40"/>
      <c r="F56" s="20">
        <v>127.97</v>
      </c>
      <c r="G56" s="41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4.4">
      <c r="A57" s="35"/>
      <c r="B57" s="32"/>
      <c r="C57" s="51">
        <v>44409</v>
      </c>
      <c r="D57" s="46">
        <v>141.84</v>
      </c>
      <c r="E57" s="47"/>
      <c r="F57" s="46">
        <v>130.94300000000001</v>
      </c>
      <c r="G57" s="41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4.4">
      <c r="A58" s="35"/>
      <c r="B58" s="32"/>
      <c r="C58" s="51">
        <v>44440</v>
      </c>
      <c r="D58" s="46">
        <v>126.11</v>
      </c>
      <c r="E58" s="47"/>
      <c r="F58" s="46">
        <v>108.89</v>
      </c>
      <c r="G58" s="41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4.4">
      <c r="A59" s="35"/>
      <c r="B59" s="32"/>
      <c r="C59" s="51">
        <v>44470</v>
      </c>
      <c r="D59" s="46">
        <v>123.18</v>
      </c>
      <c r="E59" s="47"/>
      <c r="F59" s="46">
        <v>116.10</v>
      </c>
      <c r="G59" s="41"/>
      <c r="H59" s="30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4.4">
      <c r="A60" s="35"/>
      <c r="B60" s="32"/>
      <c r="C60" s="51">
        <v>44501</v>
      </c>
      <c r="D60" s="46">
        <v>104.24</v>
      </c>
      <c r="E60" s="47"/>
      <c r="F60" s="46">
        <v>103.547</v>
      </c>
      <c r="G60" s="41"/>
      <c r="H60" s="30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4.4">
      <c r="A61" s="35"/>
      <c r="B61" s="32"/>
      <c r="C61" s="51">
        <v>44531</v>
      </c>
      <c r="D61" s="46">
        <v>111.67</v>
      </c>
      <c r="E61" s="47"/>
      <c r="F61" s="46">
        <v>106.199</v>
      </c>
      <c r="G61" s="41"/>
      <c r="H61" s="30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4.4">
      <c r="A62" s="35"/>
      <c r="B62" s="32"/>
      <c r="C62" s="51">
        <v>44562</v>
      </c>
      <c r="D62" s="46">
        <v>103.01</v>
      </c>
      <c r="E62" s="47"/>
      <c r="F62" s="46">
        <v>109.99</v>
      </c>
      <c r="G62" s="41"/>
      <c r="H62" s="30"/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4.4">
      <c r="A63" s="35"/>
      <c r="B63" s="32"/>
      <c r="C63" s="51">
        <v>44593</v>
      </c>
      <c r="D63" s="46">
        <v>107.215</v>
      </c>
      <c r="E63" s="47"/>
      <c r="F63" s="46">
        <v>100.127</v>
      </c>
      <c r="G63" s="41"/>
      <c r="H63" s="30"/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4.4">
      <c r="A64" s="35"/>
      <c r="B64" s="32"/>
      <c r="C64" s="51">
        <v>44621</v>
      </c>
      <c r="D64" s="46">
        <v>120.34</v>
      </c>
      <c r="E64" s="47"/>
      <c r="F64" s="46">
        <v>104.75</v>
      </c>
      <c r="G64" s="41"/>
      <c r="H64" s="30"/>
      <c r="I64" s="28"/>
      <c r="J64" s="2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4.4">
      <c r="A65" s="35"/>
      <c r="B65" s="32"/>
      <c r="C65" s="51">
        <v>44652</v>
      </c>
      <c r="D65" s="46">
        <v>116.895</v>
      </c>
      <c r="E65" s="47"/>
      <c r="F65" s="46">
        <v>100.364</v>
      </c>
      <c r="G65" s="41"/>
      <c r="H65" s="30"/>
      <c r="I65" s="28"/>
      <c r="J65" s="2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4.4">
      <c r="A66" s="35"/>
      <c r="B66" s="32"/>
      <c r="C66" s="51">
        <v>44682</v>
      </c>
      <c r="D66" s="46">
        <v>131.613</v>
      </c>
      <c r="E66" s="47"/>
      <c r="F66" s="46">
        <v>119.014</v>
      </c>
      <c r="G66" s="41"/>
      <c r="H66" s="30"/>
      <c r="I66" s="28"/>
      <c r="J66" s="2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4.4">
      <c r="A67" s="35"/>
      <c r="B67" s="32"/>
      <c r="C67" s="51">
        <v>44713</v>
      </c>
      <c r="D67" s="46">
        <v>145.19399999999999</v>
      </c>
      <c r="E67" s="47"/>
      <c r="F67" s="46">
        <v>128.67699999999999</v>
      </c>
      <c r="G67" s="28"/>
      <c r="H67" s="28"/>
      <c r="I67" s="28"/>
      <c r="J67" s="2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4.4">
      <c r="A68" s="35"/>
      <c r="B68" s="32"/>
      <c r="C68" s="32"/>
      <c r="D68" s="28" t="s">
        <v>43</v>
      </c>
      <c r="E68" s="28"/>
      <c r="F68" s="28"/>
      <c r="G68" s="28"/>
      <c r="H68" s="28"/>
      <c r="I68" s="28"/>
      <c r="J68" s="2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4.4">
      <c r="A69" s="32"/>
      <c r="B69" s="32"/>
      <c r="C69" s="32"/>
      <c r="D69" s="28"/>
      <c r="E69" s="28"/>
      <c r="F69" s="28"/>
      <c r="G69" s="28"/>
      <c r="H69" s="28"/>
      <c r="I69" s="28"/>
      <c r="J69" s="2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4.4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4.4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ht="14.4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ht="14.4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ht="14.4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ht="14.4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ht="14.4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ht="14.4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ht="14.4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ht="14.4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ht="14.4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ht="14.4">
      <c r="A81" s="32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ht="14.4">
      <c r="A82" s="32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ht="14.4">
      <c r="A83" s="32"/>
      <c r="B83" s="32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14.4">
      <c r="A84" s="32"/>
      <c r="B84" s="32"/>
      <c r="C84" s="3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ht="14.4">
      <c r="A85" s="32"/>
      <c r="B85" s="32"/>
      <c r="C85" s="3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ht="14.4">
      <c r="A86" s="32"/>
      <c r="B86" s="32"/>
      <c r="C86" s="3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ht="14.4">
      <c r="A87" s="32"/>
      <c r="B87" s="32"/>
      <c r="C87" s="3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ht="14.4">
      <c r="A88" s="32"/>
      <c r="B88" s="32"/>
      <c r="C88" s="32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ht="14.4">
      <c r="A89" s="32"/>
      <c r="B89" s="32"/>
      <c r="C89" s="32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ht="14.4">
      <c r="A90" s="32"/>
      <c r="B90" s="32"/>
      <c r="C90" s="32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ht="14.4">
      <c r="A91" s="32"/>
      <c r="B91" s="32"/>
      <c r="C91" s="32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ht="14.4">
      <c r="A92" s="32"/>
      <c r="B92" s="32"/>
      <c r="C92" s="32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1:71" ht="14.4">
      <c r="A93" s="32"/>
      <c r="B93" s="32"/>
      <c r="C93" s="32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4:71" ht="14.4"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9:71" ht="14.4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9:71" ht="14.4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ht="14.4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ht="14.4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ht="14.4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ht="14.4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ht="14.4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ht="14.4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ht="14.4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ht="14.4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ht="14.4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ht="14.4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ht="14.4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ht="14.4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ht="14.4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ht="14.4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ht="14.4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ht="14.4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ht="14.4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ht="14.4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ht="14.4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ht="14.4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ht="14.4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ht="14.4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ht="14.4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ht="14.4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ht="14.4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ht="14.4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ht="14.4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ht="14.4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ht="14.4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ht="14.4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ht="14.4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ht="14.4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ht="14.4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ht="14.4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ht="14.4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ht="14.4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ht="14.4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ht="14.4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ht="14.4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ht="14.4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ht="14.4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ht="14.4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ht="14.4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ht="14.4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ht="14.4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ht="14.4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ht="14.4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ht="14.4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ht="14.4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ht="14.4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ht="14.4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ht="14.4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ht="14.4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ht="14.4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ht="14.4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ht="14.4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ht="14.4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ht="14.4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ht="14.4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ht="14.4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ht="14.4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ht="14.4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ht="14.4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ht="14.4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ht="14.4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ht="14.4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ht="14.4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ht="14.4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ht="14.4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ht="14.4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ht="14.4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ht="14.4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ht="14.4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ht="14.4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ht="14.4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ht="14.4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ht="14.4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ht="14.4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ht="14.4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ht="14.4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ht="14.4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ht="14.4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ht="14.4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ht="14.4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ht="14.4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ht="14.4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ht="14.4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ht="14.4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ht="14.4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ht="14.4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ht="14.4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ht="14.4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ht="14.4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ht="14.4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ht="14.4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ht="14.4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ht="14.4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ht="14.4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ht="14.4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ht="14.4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ht="14.4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ht="14.4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ht="14.4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ht="14.4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ht="14.4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ht="14.4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ht="14.4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ht="14.4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ht="14.4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ht="14.4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ht="14.4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ht="14.4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ht="14.4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ht="14.4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ht="14.4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ht="14.4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ht="14.4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ht="14.4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ht="14.4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ht="14.4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ht="14.4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ht="14.4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ht="14.4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ht="14.4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ht="14.4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ht="14.4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ht="14.4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ht="14.4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ht="14.4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ht="14.4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ht="14.4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ht="14.4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ht="14.4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ht="14.4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ht="14.4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ht="14.4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ht="14.4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ht="14.4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ht="14.4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ht="14.4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ht="14.4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ht="14.4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ht="14.4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ht="14.4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ht="14.4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ht="14.4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ht="14.4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ht="14.4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ht="14.4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ht="14.4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ht="14.4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ht="14.4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ht="14.4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ht="14.4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ht="14.4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ht="14.4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ht="14.4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ht="14.4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ht="14.4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ht="14.4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ht="14.4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ht="14.4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ht="14.4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ht="14.4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ht="14.4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ht="14.4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ht="14.4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ht="14.4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ht="14.4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ht="14.4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ht="14.4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ht="14.4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ht="14.4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ht="14.4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ht="14.4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ht="14.4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ht="14.4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ht="14.4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ht="14.4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ht="14.4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ht="14.4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ht="14.4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ht="14.4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ht="14.4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ht="14.4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ht="14.4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ht="14.4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ht="14.4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ht="14.4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ht="14.4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ht="14.4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ht="14.4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ht="14.4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ht="14.4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ht="14.4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ht="14.4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ht="14.4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ht="14.4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ht="14.4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ht="14.4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ht="14.4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ht="14.4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ht="14.4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ht="14.4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ht="14.4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ht="14.4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ht="14.4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9:71" ht="14.4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9:71" ht="14.4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</row>
    <row r="306" spans="9:71" ht="14.4"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</row>
    <row r="307" spans="9:71" ht="14.4"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</row>
    <row r="308" spans="9:71" ht="14.4"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</row>
    <row r="309" spans="9:71" ht="14.4"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</row>
    <row r="310" spans="9:71" ht="14.4"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</row>
    <row r="311" spans="9:71" ht="14.4"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</row>
    <row r="312" spans="9:71" ht="14.4"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</row>
    <row r="313" spans="9:71" ht="14.4"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</row>
    <row r="314" spans="9:71" ht="14.4"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</row>
    <row r="315" spans="9:71" ht="14.4"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</row>
    <row r="316" spans="9:71" ht="14.4"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25" right="0.25" top="0.75" bottom="0.75" header="0.3" footer="0.3"/>
  <pageSetup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tabSelected="1" view="pageBreakPreview" zoomScaleNormal="100" zoomScaleSheetLayoutView="100" workbookViewId="0" topLeftCell="A43">
      <selection pane="topLeft" activeCell="K12" sqref="K12"/>
    </sheetView>
  </sheetViews>
  <sheetFormatPr defaultColWidth="9.109375" defaultRowHeight="15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14" max="19" width="9.14285714285714" style="30"/>
    <col min="20" max="16384" width="9.14285714285714" style="8"/>
  </cols>
  <sheetData>
    <row r="1" spans="1:14" ht="24" customHeight="1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8.5" customHeight="1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6.2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ht="24.75" customHeight="1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ht="14.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4:24" ht="14.4">
      <c r="N10" s="8"/>
      <c r="T10" s="30"/>
      <c r="U10" s="30"/>
      <c r="V10" s="30"/>
      <c r="W10" s="30"/>
      <c r="X10" s="30"/>
    </row>
    <row r="11" spans="3:24" ht="14.4">
      <c r="C11" s="52">
        <v>44713</v>
      </c>
      <c r="E11" s="26">
        <v>0</v>
      </c>
      <c r="G11" s="26">
        <v>308.30</v>
      </c>
      <c r="I11" s="26">
        <v>0</v>
      </c>
      <c r="K11" s="26">
        <v>425390.22</v>
      </c>
      <c r="M11" s="26">
        <f>SUM(E11:K11)</f>
        <v>425698.51999999996</v>
      </c>
      <c r="N11" s="8"/>
      <c r="T11" s="30"/>
      <c r="U11" s="30"/>
      <c r="V11" s="30"/>
      <c r="W11" s="30"/>
      <c r="X11" s="30"/>
    </row>
    <row r="12" spans="3:24" ht="14.4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4:24" ht="14.4">
      <c r="N13" s="8"/>
      <c r="T13" s="30"/>
      <c r="U13" s="30"/>
      <c r="V13" s="30"/>
      <c r="W13" s="30"/>
      <c r="X13" s="30"/>
    </row>
    <row r="14" spans="14:24" ht="14.4">
      <c r="N14" s="8"/>
      <c r="T14" s="30"/>
      <c r="U14" s="30"/>
      <c r="V14" s="30"/>
      <c r="W14" s="30"/>
      <c r="X14" s="30"/>
    </row>
    <row r="15" spans="3:24" ht="14.4">
      <c r="C15" s="52">
        <v>44682</v>
      </c>
      <c r="E15" s="26">
        <v>0</v>
      </c>
      <c r="G15" s="26">
        <v>308.30</v>
      </c>
      <c r="I15" s="26">
        <v>0</v>
      </c>
      <c r="K15" s="26">
        <v>465526.46</v>
      </c>
      <c r="M15" s="26">
        <f>SUM(E15:K15)</f>
        <v>465834.76</v>
      </c>
      <c r="N15" s="8"/>
      <c r="T15" s="30"/>
      <c r="U15" s="30"/>
      <c r="V15" s="30"/>
      <c r="W15" s="30"/>
      <c r="X15" s="30"/>
    </row>
    <row r="16" spans="3:24" ht="14.4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4:24" ht="14.4">
      <c r="N17" s="8"/>
      <c r="T17" s="30"/>
      <c r="U17" s="30"/>
      <c r="V17" s="30"/>
      <c r="W17" s="30"/>
      <c r="X17" s="30"/>
    </row>
    <row r="18" spans="14:24" ht="14.4">
      <c r="N18" s="8"/>
      <c r="T18" s="30"/>
      <c r="U18" s="30"/>
      <c r="V18" s="30"/>
      <c r="W18" s="30"/>
      <c r="X18" s="30"/>
    </row>
    <row r="19" spans="3:24" ht="14.4">
      <c r="C19" s="52">
        <v>44348</v>
      </c>
      <c r="E19" s="26">
        <v>0</v>
      </c>
      <c r="G19" s="26">
        <v>415.40</v>
      </c>
      <c r="I19" s="26">
        <v>265680.53999999998</v>
      </c>
      <c r="K19" s="26">
        <v>962483.36</v>
      </c>
      <c r="M19" s="26">
        <f>SUM(E19:K19)</f>
        <v>1228579.30</v>
      </c>
      <c r="N19" s="8"/>
      <c r="T19" s="30"/>
      <c r="U19" s="30"/>
      <c r="V19" s="30"/>
      <c r="W19" s="30"/>
      <c r="X19" s="30"/>
    </row>
    <row r="20" spans="3:24" ht="14.4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4:24" ht="14.4">
      <c r="N21" s="8"/>
      <c r="T21" s="30"/>
      <c r="U21" s="30"/>
      <c r="V21" s="30"/>
      <c r="W21" s="30"/>
      <c r="X21" s="30"/>
    </row>
    <row r="22" spans="14:24" ht="14.4">
      <c r="N22" s="8"/>
      <c r="T22" s="30"/>
      <c r="U22" s="30"/>
      <c r="V22" s="30"/>
      <c r="W22" s="30"/>
      <c r="X22" s="30"/>
    </row>
    <row r="23" spans="3:24" ht="14.4">
      <c r="C23" s="52">
        <v>44317</v>
      </c>
      <c r="E23" s="26">
        <v>5773.45</v>
      </c>
      <c r="G23" s="26">
        <v>354249.79</v>
      </c>
      <c r="I23" s="26">
        <v>270884.32</v>
      </c>
      <c r="K23" s="26">
        <v>714265.41</v>
      </c>
      <c r="M23" s="26">
        <f>SUM(E23:K23)</f>
        <v>1345172.9700000002</v>
      </c>
      <c r="N23" s="8"/>
      <c r="T23" s="30"/>
      <c r="U23" s="30"/>
      <c r="V23" s="30"/>
      <c r="W23" s="30"/>
      <c r="X23" s="30"/>
    </row>
    <row r="24" spans="3:24" ht="14.4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3:24" ht="14.4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3:24" ht="14.4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ht="14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ht="14.4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ht="14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ht="14.4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ht="14.4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3:36" ht="28.8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3"/>
      <c r="AD33" s="64"/>
      <c r="AE33" s="64"/>
      <c r="AF33" s="64"/>
      <c r="AG33" s="64"/>
      <c r="AH33" s="64"/>
      <c r="AI33" s="64"/>
      <c r="AJ33" s="64"/>
    </row>
    <row r="34" spans="9:36" ht="14.4">
      <c r="I34" s="30"/>
      <c r="J34" s="30"/>
      <c r="K34" s="30"/>
      <c r="L34" s="30"/>
      <c r="M34" s="30"/>
      <c r="T34" s="30"/>
      <c r="U34" s="30"/>
      <c r="V34" s="30"/>
      <c r="AC34" s="64"/>
      <c r="AD34" s="64"/>
      <c r="AE34" s="64"/>
      <c r="AF34" s="64"/>
      <c r="AG34" s="64"/>
      <c r="AH34" s="64"/>
      <c r="AI34" s="64"/>
      <c r="AJ34" s="64"/>
    </row>
    <row r="35" spans="4:36" ht="14.4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4"/>
      <c r="AD35" s="64"/>
      <c r="AE35" s="64"/>
      <c r="AF35" s="64"/>
      <c r="AG35" s="64"/>
      <c r="AH35" s="64"/>
      <c r="AI35" s="64"/>
      <c r="AJ35" s="64"/>
    </row>
    <row r="36" spans="3:36" ht="14.4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4"/>
      <c r="AD36" s="64"/>
      <c r="AE36" s="64"/>
      <c r="AF36" s="64"/>
      <c r="AG36" s="64"/>
      <c r="AH36" s="64"/>
      <c r="AI36" s="64"/>
      <c r="AJ36" s="64"/>
    </row>
    <row r="37" spans="3:36" ht="28.8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68"/>
      <c r="AD37" s="68"/>
      <c r="AE37" s="68"/>
      <c r="AF37" s="68"/>
      <c r="AG37" s="68"/>
      <c r="AH37" s="68"/>
      <c r="AI37" s="68"/>
      <c r="AJ37" s="68"/>
    </row>
    <row r="38" spans="4:36" ht="14.4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8"/>
      <c r="AD38" s="68"/>
      <c r="AE38" s="68"/>
      <c r="AF38" s="68"/>
      <c r="AG38" s="68"/>
      <c r="AH38" s="68"/>
      <c r="AI38" s="68"/>
      <c r="AJ38" s="68"/>
    </row>
    <row r="39" spans="4:22" ht="14.4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3:22" ht="14.4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3:22" ht="28.8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4:22" ht="14.4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4:22" ht="14.4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3:22" ht="14.4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3:22" ht="28.8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3:22" ht="14.4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22" ht="14.4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22" ht="18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ht="14.4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ht="14.4">
      <c r="A50" s="32"/>
      <c r="B50" s="32"/>
      <c r="C50" s="32" t="s">
        <v>32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ht="14.4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3:22" ht="14.4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3:22" ht="14.4">
      <c r="C53" s="52">
        <f>C11</f>
        <v>44713</v>
      </c>
      <c r="D53" s="25"/>
      <c r="E53" s="26">
        <f>M15-M11+0</f>
        <v>40136.240000000049</v>
      </c>
      <c r="F53" s="25"/>
      <c r="G53" s="52">
        <v>44682</v>
      </c>
      <c r="H53" s="25"/>
      <c r="I53" s="26">
        <v>199704.14999999991</v>
      </c>
      <c r="K53" s="30" t="s">
        <v>49</v>
      </c>
      <c r="L53" s="30"/>
      <c r="M53" s="30"/>
      <c r="T53" s="30"/>
      <c r="U53" s="30"/>
      <c r="V53" s="30"/>
    </row>
    <row r="54" spans="3:22" ht="14.4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30"/>
      <c r="L54" s="30"/>
      <c r="M54" s="30"/>
      <c r="T54" s="30"/>
      <c r="U54" s="30"/>
      <c r="V54" s="30"/>
    </row>
    <row r="55" spans="3:22" ht="14.4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3:22" ht="14.4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3:22" ht="14.4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3:22" ht="14.4">
      <c r="C58" s="52">
        <f>C19</f>
        <v>44348</v>
      </c>
      <c r="D58" s="25"/>
      <c r="E58" s="26">
        <f>M23-M19</f>
        <v>116593.67000000016</v>
      </c>
      <c r="F58" s="25"/>
      <c r="G58" s="52">
        <v>44317</v>
      </c>
      <c r="H58" s="25"/>
      <c r="I58" s="26">
        <v>589825.0399999998</v>
      </c>
      <c r="J58" s="25"/>
      <c r="K58" s="30"/>
      <c r="L58" s="30"/>
      <c r="M58" s="30"/>
      <c r="T58" s="30"/>
      <c r="U58" s="30"/>
      <c r="V58" s="30"/>
    </row>
    <row r="59" spans="3:22" ht="28.8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30"/>
      <c r="L59" s="30"/>
      <c r="M59" s="30"/>
      <c r="T59" s="30"/>
      <c r="U59" s="30"/>
      <c r="V59" s="30"/>
    </row>
    <row r="60" spans="3:22" ht="14.4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ht="14.4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ht="14.4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ht="14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ht="14.4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ht="14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ht="14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ht="14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ht="14.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ht="14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ht="14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13" ht="14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4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4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4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4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4.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4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4.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4.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4.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4.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4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4.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4.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ageMargins left="0.25" right="0.25" top="0.75" bottom="0.75" header="0.3" footer="0.3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2022-08-23T15:52:17Z</dcterms:created>
  <dcterms:modified xsi:type="dcterms:W3CDTF">2022-08-23T15:52:17Z</dcterms:modified>
  <cp:category/>
  <cp:contentType/>
  <cp:contentStatus/>
  <cp:revision>1</cp:revision>
</cp:coreProperties>
</file>